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CEMAC\"/>
    </mc:Choice>
  </mc:AlternateContent>
  <bookViews>
    <workbookView xWindow="1620" yWindow="-120" windowWidth="32940" windowHeight="5100"/>
  </bookViews>
  <sheets>
    <sheet name="Solde-budget-base-dons compris" sheetId="1" r:id="rId1"/>
    <sheet name="Overall-Fiscal-Balance" sheetId="2" r:id="rId2"/>
  </sheets>
  <definedNames>
    <definedName name="_xlnm.Print_Area" localSheetId="1">'Overall-Fiscal-Balance'!$A$1:$R$14</definedName>
    <definedName name="_xlnm.Print_Area" localSheetId="0">'Solde-budget-base-dons compris'!$B$1:$S$14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G4" i="2" l="1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E10" i="2" l="1"/>
  <c r="AF10" i="2"/>
  <c r="AG10" i="2"/>
  <c r="AE9" i="2"/>
  <c r="AF9" i="2"/>
  <c r="AG9" i="2"/>
  <c r="AE8" i="2"/>
  <c r="AF8" i="2"/>
  <c r="AG8" i="2"/>
  <c r="AE7" i="2"/>
  <c r="AF7" i="2"/>
  <c r="AG7" i="2"/>
  <c r="AE6" i="2"/>
  <c r="AF6" i="2"/>
  <c r="AG6" i="2"/>
  <c r="AE5" i="2"/>
  <c r="AF5" i="2"/>
  <c r="AG5" i="2"/>
  <c r="AE3" i="2"/>
  <c r="AF3" i="2"/>
  <c r="AG3" i="2"/>
  <c r="AC3" i="2" l="1"/>
  <c r="AD3" i="2"/>
  <c r="AC5" i="2"/>
  <c r="AD5" i="2"/>
  <c r="AC6" i="2"/>
  <c r="AD6" i="2"/>
  <c r="AC7" i="2"/>
  <c r="AD7" i="2"/>
  <c r="AC8" i="2"/>
  <c r="AD8" i="2"/>
  <c r="AC9" i="2"/>
  <c r="AD9" i="2"/>
  <c r="AC10" i="2"/>
  <c r="AD10" i="2"/>
  <c r="AB3" i="2" l="1"/>
  <c r="AB5" i="2"/>
  <c r="AB6" i="2"/>
  <c r="AB7" i="2"/>
  <c r="AB8" i="2"/>
  <c r="AB9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<sst xmlns="http://schemas.openxmlformats.org/spreadsheetml/2006/main" count="20" uniqueCount="17">
  <si>
    <t>Cameroun</t>
  </si>
  <si>
    <t>RCA</t>
  </si>
  <si>
    <t>Congo</t>
  </si>
  <si>
    <t>Gabon</t>
  </si>
  <si>
    <t>Tchad</t>
  </si>
  <si>
    <t>Solde budgétaire base engagements dons compris</t>
  </si>
  <si>
    <t>Guinée Équatoriale</t>
  </si>
  <si>
    <t>( en milliards de FCFA )</t>
  </si>
  <si>
    <t>Source : BEAC</t>
  </si>
  <si>
    <t>Overall Fiscal Balance, commitment basis, including grants</t>
  </si>
  <si>
    <t>(billions of CFA Francs)</t>
  </si>
  <si>
    <t>Cameroon</t>
  </si>
  <si>
    <t>Central African Republic</t>
  </si>
  <si>
    <t>Equatorial Guinea</t>
  </si>
  <si>
    <t>Chad</t>
  </si>
  <si>
    <t>Source: Bank of Central African States</t>
  </si>
  <si>
    <t>CEMAC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</si>
</sst>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6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4" fillId="0" borderId="0" xfId="0" applyFont="1"/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2"/>
  <sheetViews>
    <sheetView tabSelected="1" topLeftCell="M1" zoomScaleNormal="100" workbookViewId="0">
      <selection activeCell="AE14" sqref="AE14"/>
    </sheetView>
  </sheetViews>
  <sheetFormatPr baseColWidth="10" defaultColWidth="11.42578125" defaultRowHeight="12.75" x14ac:dyDescent="0.2"/>
  <cols>
    <col min="1" max="1" width="11.42578125" style="9"/>
    <col min="2" max="2" width="19.5703125" style="12" customWidth="1"/>
    <col min="3" max="14" width="8.7109375" style="7" customWidth="1"/>
    <col min="15" max="15" width="8.7109375" style="13" customWidth="1"/>
    <col min="16" max="26" width="8.7109375" style="9" customWidth="1"/>
    <col min="27" max="16384" width="11.42578125" style="9"/>
  </cols>
  <sheetData>
    <row r="1" spans="2:35" ht="18" customHeight="1" x14ac:dyDescent="0.25">
      <c r="B1" s="19" t="s">
        <v>5</v>
      </c>
      <c r="C1" s="20"/>
      <c r="D1" s="20"/>
      <c r="E1" s="20"/>
      <c r="F1" s="20"/>
      <c r="G1" s="20"/>
      <c r="H1" s="8"/>
      <c r="I1" s="8"/>
      <c r="J1" s="8"/>
      <c r="K1" s="8"/>
      <c r="L1" s="8"/>
      <c r="M1" s="8"/>
      <c r="N1" s="8"/>
      <c r="O1" s="8"/>
      <c r="P1" s="14"/>
      <c r="Q1" s="14"/>
      <c r="R1" s="14"/>
      <c r="S1" s="14"/>
      <c r="T1" s="14"/>
    </row>
    <row r="2" spans="2:35" ht="13.5" customHeight="1" x14ac:dyDescent="0.2">
      <c r="B2" s="21" t="s">
        <v>7</v>
      </c>
      <c r="C2" s="21"/>
      <c r="D2" s="21"/>
      <c r="E2" s="21"/>
      <c r="F2" s="21"/>
      <c r="G2" s="20"/>
      <c r="H2" s="15"/>
      <c r="I2" s="15"/>
      <c r="J2" s="15"/>
      <c r="K2" s="15"/>
      <c r="L2" s="15"/>
      <c r="M2" s="15"/>
      <c r="N2" s="15"/>
      <c r="O2" s="15"/>
      <c r="P2" s="16"/>
      <c r="Q2" s="16"/>
      <c r="R2" s="16"/>
      <c r="S2" s="16"/>
      <c r="T2" s="16"/>
    </row>
    <row r="3" spans="2:35" s="3" customFormat="1" ht="33" customHeight="1" x14ac:dyDescent="0.2">
      <c r="B3" s="1"/>
      <c r="C3" s="2">
        <v>1991</v>
      </c>
      <c r="D3" s="2">
        <v>1992</v>
      </c>
      <c r="E3" s="2">
        <v>1993</v>
      </c>
      <c r="F3" s="2">
        <v>1994</v>
      </c>
      <c r="G3" s="2">
        <v>1995</v>
      </c>
      <c r="H3" s="2">
        <v>1996</v>
      </c>
      <c r="I3" s="2">
        <v>1997</v>
      </c>
      <c r="J3" s="2">
        <v>1998</v>
      </c>
      <c r="K3" s="2">
        <v>1999</v>
      </c>
      <c r="L3" s="2">
        <v>2000</v>
      </c>
      <c r="M3" s="2">
        <v>2001</v>
      </c>
      <c r="N3" s="2">
        <v>2002</v>
      </c>
      <c r="O3" s="2">
        <v>2003</v>
      </c>
      <c r="P3" s="2">
        <v>2004</v>
      </c>
      <c r="Q3" s="2">
        <v>2005</v>
      </c>
      <c r="R3" s="2">
        <v>2006</v>
      </c>
      <c r="S3" s="2">
        <v>2007</v>
      </c>
      <c r="T3" s="2">
        <v>2008</v>
      </c>
      <c r="U3" s="2">
        <v>2009</v>
      </c>
      <c r="V3" s="2">
        <v>2010</v>
      </c>
      <c r="W3" s="2">
        <v>2011</v>
      </c>
      <c r="X3" s="2">
        <v>2012</v>
      </c>
      <c r="Y3" s="2">
        <v>2013</v>
      </c>
      <c r="Z3" s="2">
        <v>2014</v>
      </c>
      <c r="AA3" s="3">
        <v>2015</v>
      </c>
      <c r="AB3" s="3"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  <c r="AI3" s="3">
        <v>2023</v>
      </c>
    </row>
    <row r="4" spans="2:35" s="3" customFormat="1" ht="12.75" customHeight="1" x14ac:dyDescent="0.2">
      <c r="B4" s="17" t="s">
        <v>16</v>
      </c>
      <c r="C4" s="24">
        <v>-685.4</v>
      </c>
      <c r="D4" s="24">
        <v>-555.5</v>
      </c>
      <c r="E4" s="24">
        <v>-502.4</v>
      </c>
      <c r="F4" s="24">
        <v>-554.9</v>
      </c>
      <c r="G4" s="24">
        <v>-179.2</v>
      </c>
      <c r="H4" s="24">
        <v>-83</v>
      </c>
      <c r="I4" s="24">
        <v>-147.30000000000001</v>
      </c>
      <c r="J4" s="24">
        <v>-621.1</v>
      </c>
      <c r="K4" s="24">
        <v>-36.9</v>
      </c>
      <c r="L4" s="24">
        <v>679.9</v>
      </c>
      <c r="M4" s="24">
        <v>374.3</v>
      </c>
      <c r="N4" s="24">
        <v>265.5</v>
      </c>
      <c r="O4" s="24">
        <v>699.3</v>
      </c>
      <c r="P4" s="24">
        <v>793.4</v>
      </c>
      <c r="Q4" s="24">
        <v>2136.5</v>
      </c>
      <c r="R4" s="24">
        <v>5127.6000000000004</v>
      </c>
      <c r="S4" s="24">
        <v>2520.4</v>
      </c>
      <c r="T4" s="24">
        <v>3943.5</v>
      </c>
      <c r="U4" s="24">
        <v>534.4</v>
      </c>
      <c r="V4" s="24">
        <v>2068.1</v>
      </c>
      <c r="W4" s="24">
        <v>1292.9000000000001</v>
      </c>
      <c r="X4" s="24">
        <v>-274.8</v>
      </c>
      <c r="Y4" s="24">
        <v>-841.9</v>
      </c>
      <c r="Z4" s="24">
        <v>-2065.3712524933271</v>
      </c>
      <c r="AA4" s="24">
        <v>-3138.025887519736</v>
      </c>
      <c r="AB4" s="24">
        <v>-3388.5343974235238</v>
      </c>
      <c r="AC4" s="24">
        <v>-1866.9364981941126</v>
      </c>
      <c r="AD4" s="24">
        <v>-90.121147502706663</v>
      </c>
      <c r="AE4" s="24">
        <v>-55.798749672560007</v>
      </c>
      <c r="AF4" s="24">
        <v>-1056.5216377345732</v>
      </c>
      <c r="AG4" s="24">
        <v>-774.3421979704126</v>
      </c>
      <c r="AH4" s="24">
        <v>1770.8829580500787</v>
      </c>
      <c r="AI4" s="24">
        <v>-148.06013139081369</v>
      </c>
    </row>
    <row r="5" spans="2:35" s="11" customFormat="1" x14ac:dyDescent="0.2">
      <c r="B5" s="17" t="s">
        <v>0</v>
      </c>
      <c r="C5" s="24">
        <v>-233.22500000000002</v>
      </c>
      <c r="D5" s="24">
        <v>-205.41500000000019</v>
      </c>
      <c r="E5" s="24">
        <v>-256.6450000000001</v>
      </c>
      <c r="F5" s="24">
        <v>-229.73950000000013</v>
      </c>
      <c r="G5" s="24">
        <v>-104.04950000000008</v>
      </c>
      <c r="H5" s="24">
        <v>-159.25100000000009</v>
      </c>
      <c r="I5" s="24">
        <v>-17.475999999999999</v>
      </c>
      <c r="J5" s="24">
        <v>-63.385400000000118</v>
      </c>
      <c r="K5" s="24">
        <v>47.029999999999859</v>
      </c>
      <c r="L5" s="24">
        <v>232.51299999999995</v>
      </c>
      <c r="M5" s="24">
        <v>124.66999999999999</v>
      </c>
      <c r="N5" s="24">
        <v>269.98900000000015</v>
      </c>
      <c r="O5" s="24">
        <v>310.32899999999955</v>
      </c>
      <c r="P5" s="24">
        <v>180.99999999999991</v>
      </c>
      <c r="Q5" s="24">
        <v>412.80000000000007</v>
      </c>
      <c r="R5" s="24">
        <v>2708.1580000000004</v>
      </c>
      <c r="S5" s="24">
        <v>525.42400000000021</v>
      </c>
      <c r="T5" s="24">
        <v>502.28224956712626</v>
      </c>
      <c r="U5" s="24">
        <v>313.75708400000008</v>
      </c>
      <c r="V5" s="24">
        <v>-19</v>
      </c>
      <c r="W5" s="24">
        <v>-85.702450000000212</v>
      </c>
      <c r="X5" s="24">
        <v>-59.626949999999951</v>
      </c>
      <c r="Y5" s="24">
        <v>-513.4</v>
      </c>
      <c r="Z5" s="24">
        <v>-534.83400000000074</v>
      </c>
      <c r="AA5" s="24">
        <v>-326.97099999999955</v>
      </c>
      <c r="AB5" s="24">
        <v>-1149.1999999999998</v>
      </c>
      <c r="AC5" s="24">
        <v>-990.2199999999998</v>
      </c>
      <c r="AD5" s="25">
        <v>-502.20600000000013</v>
      </c>
      <c r="AE5" s="25">
        <v>-741.39516382399961</v>
      </c>
      <c r="AF5" s="25">
        <v>-742.59000000000015</v>
      </c>
      <c r="AG5" s="25">
        <v>-751.5</v>
      </c>
      <c r="AH5" s="25">
        <v>-227.4889024690001</v>
      </c>
      <c r="AI5" s="24">
        <v>-461.01793923599962</v>
      </c>
    </row>
    <row r="6" spans="2:35" s="11" customFormat="1" x14ac:dyDescent="0.2">
      <c r="B6" s="17" t="s">
        <v>1</v>
      </c>
      <c r="C6" s="24">
        <v>-44.242999999999995</v>
      </c>
      <c r="D6" s="24">
        <v>-31.009799999999981</v>
      </c>
      <c r="E6" s="24">
        <v>-23.568640499000004</v>
      </c>
      <c r="F6" s="24">
        <v>-35.37233333333333</v>
      </c>
      <c r="G6" s="24">
        <v>-27.360000000000014</v>
      </c>
      <c r="H6" s="24">
        <v>-5.7474500000000042</v>
      </c>
      <c r="I6" s="24">
        <v>-8.8220403410000046</v>
      </c>
      <c r="J6" s="24">
        <v>-6.2389733000003389E-2</v>
      </c>
      <c r="K6" s="24">
        <v>-3.3410000000000082</v>
      </c>
      <c r="L6" s="24">
        <v>-3.5182957559999934</v>
      </c>
      <c r="M6" s="24">
        <v>-6.1925073800000021</v>
      </c>
      <c r="N6" s="24">
        <v>-8.5900674489999957</v>
      </c>
      <c r="O6" s="24">
        <v>-21.741361210000004</v>
      </c>
      <c r="P6" s="24">
        <v>-15.583419724247179</v>
      </c>
      <c r="Q6" s="24">
        <v>-54.856485349999993</v>
      </c>
      <c r="R6" s="24">
        <v>55.294613723700948</v>
      </c>
      <c r="S6" s="24">
        <v>7.3689168459999976</v>
      </c>
      <c r="T6" s="24">
        <v>-3.3930000000000007</v>
      </c>
      <c r="U6" s="24">
        <v>254.43839868265775</v>
      </c>
      <c r="V6" s="24">
        <v>0.61321300000000178</v>
      </c>
      <c r="W6" s="24">
        <v>-26.141991405297258</v>
      </c>
      <c r="X6" s="24">
        <v>11.932600000000015</v>
      </c>
      <c r="Y6" s="24">
        <v>-47.994726266000001</v>
      </c>
      <c r="Z6" s="24">
        <v>19.910055709227322</v>
      </c>
      <c r="AA6" s="24">
        <v>4.6962999999999795</v>
      </c>
      <c r="AB6" s="24">
        <v>-5.7839217940245646</v>
      </c>
      <c r="AC6" s="24">
        <v>-12.722000000000008</v>
      </c>
      <c r="AD6" s="25">
        <v>4.6541333860207033</v>
      </c>
      <c r="AE6" s="25">
        <v>18.90846430326215</v>
      </c>
      <c r="AF6" s="25">
        <v>-36.961600000000033</v>
      </c>
      <c r="AG6" s="11">
        <v>-86.200000000000045</v>
      </c>
      <c r="AH6" s="11">
        <v>-82.199999999999989</v>
      </c>
      <c r="AI6" s="24">
        <v>-55.186589999999995</v>
      </c>
    </row>
    <row r="7" spans="2:35" s="11" customFormat="1" x14ac:dyDescent="0.2">
      <c r="B7" s="17" t="s">
        <v>2</v>
      </c>
      <c r="C7" s="24">
        <v>-95.937799999999925</v>
      </c>
      <c r="D7" s="24">
        <v>-140.18749999999997</v>
      </c>
      <c r="E7" s="24">
        <v>-155.3603000784</v>
      </c>
      <c r="F7" s="24">
        <v>-129.89530007799999</v>
      </c>
      <c r="G7" s="24">
        <v>-87.725798778000055</v>
      </c>
      <c r="H7" s="24">
        <v>-66.005537477999965</v>
      </c>
      <c r="I7" s="24">
        <v>-103.500237478</v>
      </c>
      <c r="J7" s="24">
        <v>-145.03700000000001</v>
      </c>
      <c r="K7" s="24">
        <v>-38.375999999999976</v>
      </c>
      <c r="L7" s="24">
        <v>25.933199999999847</v>
      </c>
      <c r="M7" s="24">
        <v>-16.069133793999914</v>
      </c>
      <c r="N7" s="24">
        <v>-171.15044150000003</v>
      </c>
      <c r="O7" s="24">
        <v>7.435462036000013</v>
      </c>
      <c r="P7" s="24">
        <v>103.5724469999999</v>
      </c>
      <c r="Q7" s="24">
        <v>563.72569533939702</v>
      </c>
      <c r="R7" s="24">
        <v>684.38398051733338</v>
      </c>
      <c r="S7" s="24">
        <v>339.60159700899993</v>
      </c>
      <c r="T7" s="24">
        <v>1228.13827044</v>
      </c>
      <c r="U7" s="24">
        <v>207.0480007008</v>
      </c>
      <c r="V7" s="24">
        <v>2587.5920000000001</v>
      </c>
      <c r="W7" s="24">
        <v>1119.4210000000003</v>
      </c>
      <c r="X7" s="24">
        <v>440.51540512744668</v>
      </c>
      <c r="Y7" s="24">
        <v>417.88995589400002</v>
      </c>
      <c r="Z7" s="24">
        <v>-326.06998694641288</v>
      </c>
      <c r="AA7" s="24">
        <v>-874.5920000000001</v>
      </c>
      <c r="AB7" s="24">
        <v>-927.10000000000036</v>
      </c>
      <c r="AC7" s="24">
        <v>-412.9680000000003</v>
      </c>
      <c r="AD7" s="25">
        <v>426.49999999999977</v>
      </c>
      <c r="AE7" s="25">
        <v>448.64261480512232</v>
      </c>
      <c r="AF7" s="25">
        <v>-64.145779792943586</v>
      </c>
      <c r="AG7" s="25">
        <v>165.9450020412462</v>
      </c>
      <c r="AH7" s="25">
        <v>836.03270061294916</v>
      </c>
      <c r="AI7" s="24">
        <v>497.98300000000017</v>
      </c>
    </row>
    <row r="8" spans="2:35" s="11" customFormat="1" x14ac:dyDescent="0.2">
      <c r="B8" s="17" t="s">
        <v>3</v>
      </c>
      <c r="C8" s="24">
        <v>11.390000000000043</v>
      </c>
      <c r="D8" s="24">
        <v>-48.996491999999989</v>
      </c>
      <c r="E8" s="24">
        <v>-93.147999999999911</v>
      </c>
      <c r="F8" s="24">
        <v>-38.043000000000006</v>
      </c>
      <c r="G8" s="24">
        <v>79.619999999999891</v>
      </c>
      <c r="H8" s="24">
        <v>107.32391928251127</v>
      </c>
      <c r="I8" s="24">
        <v>49.906999999999812</v>
      </c>
      <c r="J8" s="24">
        <v>-369.39999999999986</v>
      </c>
      <c r="K8" s="24">
        <v>-4.5031600000000935</v>
      </c>
      <c r="L8" s="24">
        <v>421.62450199999989</v>
      </c>
      <c r="M8" s="24">
        <v>134.89527100000009</v>
      </c>
      <c r="N8" s="24">
        <v>71.196088000000145</v>
      </c>
      <c r="O8" s="24">
        <v>257.61053399999992</v>
      </c>
      <c r="P8" s="24">
        <v>291.78123499999992</v>
      </c>
      <c r="Q8" s="24">
        <v>430.89652000000001</v>
      </c>
      <c r="R8" s="24">
        <v>460.50477300000011</v>
      </c>
      <c r="S8" s="24">
        <v>470.67254300000013</v>
      </c>
      <c r="T8" s="24">
        <v>751.28484243782168</v>
      </c>
      <c r="U8" s="24">
        <v>338.42400000000021</v>
      </c>
      <c r="V8" s="24">
        <v>5.0299999999999727</v>
      </c>
      <c r="W8" s="24">
        <v>130.97554300000002</v>
      </c>
      <c r="X8" s="24">
        <v>179.79999999999973</v>
      </c>
      <c r="Y8" s="24">
        <v>147.76499999999999</v>
      </c>
      <c r="Z8" s="24">
        <v>229.15299999999979</v>
      </c>
      <c r="AA8" s="24">
        <v>-80.199999999999818</v>
      </c>
      <c r="AB8" s="24">
        <v>-409.79999999999995</v>
      </c>
      <c r="AC8" s="24">
        <v>-225.35867581891193</v>
      </c>
      <c r="AD8" s="25">
        <v>-120.14588417669984</v>
      </c>
      <c r="AE8" s="25">
        <v>135.61115890969131</v>
      </c>
      <c r="AF8" s="25">
        <v>-183.58707509870351</v>
      </c>
      <c r="AG8" s="25">
        <v>-207.16193747153807</v>
      </c>
      <c r="AH8" s="25">
        <v>-89.966724461125523</v>
      </c>
      <c r="AI8" s="24">
        <v>-227.89383955854009</v>
      </c>
    </row>
    <row r="9" spans="2:35" s="11" customFormat="1" x14ac:dyDescent="0.2">
      <c r="B9" s="17" t="s">
        <v>6</v>
      </c>
      <c r="C9" s="24">
        <v>-6.8150000000000013</v>
      </c>
      <c r="D9" s="24">
        <v>-3.6310000000000011</v>
      </c>
      <c r="E9" s="24">
        <v>-6.4956769999999988</v>
      </c>
      <c r="F9" s="24">
        <v>-3.9501719999999971</v>
      </c>
      <c r="G9" s="24">
        <v>-18.582101999999999</v>
      </c>
      <c r="H9" s="24">
        <v>-8.1486341710000012</v>
      </c>
      <c r="I9" s="24">
        <v>-1.5090411240000041</v>
      </c>
      <c r="J9" s="24">
        <v>-3.7541507180000027</v>
      </c>
      <c r="K9" s="24">
        <v>8.9100000000000108</v>
      </c>
      <c r="L9" s="24">
        <v>70.653193974999979</v>
      </c>
      <c r="M9" s="24">
        <v>197.29824239499999</v>
      </c>
      <c r="N9" s="24">
        <v>187.24599999999998</v>
      </c>
      <c r="O9" s="24">
        <v>214.74645657799999</v>
      </c>
      <c r="P9" s="24">
        <v>286.67096117099993</v>
      </c>
      <c r="Q9" s="24">
        <v>794.73524799999984</v>
      </c>
      <c r="R9" s="24">
        <v>1146.2655400000001</v>
      </c>
      <c r="S9" s="24">
        <v>1071.9839999999995</v>
      </c>
      <c r="T9" s="24">
        <v>1292.5613494216404</v>
      </c>
      <c r="U9" s="24">
        <v>-219.40698334699982</v>
      </c>
      <c r="V9" s="24">
        <v>-365.9109999999996</v>
      </c>
      <c r="W9" s="24">
        <v>82.010999999999513</v>
      </c>
      <c r="X9" s="24">
        <v>-828.79000000000042</v>
      </c>
      <c r="Y9" s="24">
        <v>-640.57399999999996</v>
      </c>
      <c r="Z9" s="24">
        <v>-801.99205969614286</v>
      </c>
      <c r="AA9" s="24">
        <v>-1180.386187519734</v>
      </c>
      <c r="AB9" s="24">
        <v>-748.67201184218607</v>
      </c>
      <c r="AC9" s="24">
        <v>-182.66782237519988</v>
      </c>
      <c r="AD9" s="25">
        <v>7.57660328797283</v>
      </c>
      <c r="AE9" s="25">
        <v>122.17161993691661</v>
      </c>
      <c r="AF9" s="25">
        <v>-106.39118284292863</v>
      </c>
      <c r="AG9" s="25">
        <v>177.68414306689863</v>
      </c>
      <c r="AH9" s="25">
        <v>1006.9065013014865</v>
      </c>
      <c r="AI9" s="24">
        <v>195.59954406570819</v>
      </c>
    </row>
    <row r="10" spans="2:35" s="11" customFormat="1" x14ac:dyDescent="0.2">
      <c r="B10" s="17" t="s">
        <v>4</v>
      </c>
      <c r="C10" s="24">
        <v>-19.966499999999996</v>
      </c>
      <c r="D10" s="24">
        <v>-39.816119999999991</v>
      </c>
      <c r="E10" s="24">
        <v>-27.493024664999997</v>
      </c>
      <c r="F10" s="24">
        <v>-31.21574727399998</v>
      </c>
      <c r="G10" s="24">
        <v>-31.986999999999966</v>
      </c>
      <c r="H10" s="24">
        <v>-41.624000000000024</v>
      </c>
      <c r="I10" s="24">
        <v>-34.163920999999995</v>
      </c>
      <c r="J10" s="24">
        <v>-31.75014800000001</v>
      </c>
      <c r="K10" s="24">
        <v>-52.171999999999997</v>
      </c>
      <c r="L10" s="24">
        <v>-66.579014999999984</v>
      </c>
      <c r="M10" s="24">
        <v>-61.225969000000006</v>
      </c>
      <c r="N10" s="24">
        <v>-83.254697000000021</v>
      </c>
      <c r="O10" s="24">
        <v>-69.145730721000007</v>
      </c>
      <c r="P10" s="24">
        <v>-54.08299999999997</v>
      </c>
      <c r="Q10" s="24">
        <v>-11.063047000000026</v>
      </c>
      <c r="R10" s="24">
        <v>73.047699999999921</v>
      </c>
      <c r="S10" s="24">
        <v>105.31875899999993</v>
      </c>
      <c r="T10" s="24">
        <v>168.11799999999999</v>
      </c>
      <c r="U10" s="24">
        <v>-359.84159999999991</v>
      </c>
      <c r="V10" s="24">
        <v>-140.25047177060122</v>
      </c>
      <c r="W10" s="24">
        <v>72.283499999999819</v>
      </c>
      <c r="X10" s="24">
        <v>-88.475283845800277</v>
      </c>
      <c r="Y10" s="24">
        <v>-205.6</v>
      </c>
      <c r="Z10" s="24">
        <v>-19.538261559999455</v>
      </c>
      <c r="AA10" s="24">
        <v>-302.57300000000009</v>
      </c>
      <c r="AB10" s="24">
        <v>-147.97846378731174</v>
      </c>
      <c r="AC10" s="24">
        <v>-43</v>
      </c>
      <c r="AD10" s="25">
        <v>93.5</v>
      </c>
      <c r="AE10" s="25">
        <v>-39.737443803552537</v>
      </c>
      <c r="AF10" s="25">
        <v>77.154000000000451</v>
      </c>
      <c r="AG10" s="25">
        <v>-73.109405607019653</v>
      </c>
      <c r="AH10" s="25">
        <v>327.59938306576851</v>
      </c>
      <c r="AI10" s="24">
        <v>-97.544306661982773</v>
      </c>
    </row>
    <row r="11" spans="2:35" s="6" customFormat="1" x14ac:dyDescent="0.2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2:35" x14ac:dyDescent="0.2">
      <c r="B12" s="18" t="s">
        <v>8</v>
      </c>
    </row>
  </sheetData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4" orientation="landscape" horizont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"/>
  <sheetViews>
    <sheetView topLeftCell="N1" zoomScaleNormal="100" workbookViewId="0">
      <selection activeCell="AG12" sqref="AG12"/>
    </sheetView>
  </sheetViews>
  <sheetFormatPr baseColWidth="10" defaultColWidth="11.42578125" defaultRowHeight="12.75" x14ac:dyDescent="0.2"/>
  <cols>
    <col min="1" max="1" width="19.5703125" style="12" customWidth="1"/>
    <col min="2" max="13" width="8.7109375" style="7" customWidth="1"/>
    <col min="14" max="14" width="8.7109375" style="13" customWidth="1"/>
    <col min="15" max="25" width="8.7109375" style="9" customWidth="1"/>
    <col min="26" max="16384" width="11.42578125" style="9"/>
  </cols>
  <sheetData>
    <row r="1" spans="1:34" ht="18" customHeight="1" x14ac:dyDescent="0.25">
      <c r="A1" s="19" t="s">
        <v>9</v>
      </c>
      <c r="B1" s="20"/>
      <c r="C1" s="20"/>
      <c r="D1" s="20"/>
      <c r="E1" s="20"/>
      <c r="F1" s="20"/>
      <c r="G1" s="8"/>
      <c r="H1" s="8"/>
      <c r="I1" s="8"/>
      <c r="J1" s="8"/>
      <c r="K1" s="8"/>
      <c r="L1" s="8"/>
      <c r="M1" s="8"/>
      <c r="N1" s="8"/>
      <c r="O1" s="14"/>
      <c r="P1" s="14"/>
      <c r="Q1" s="14"/>
      <c r="R1" s="14"/>
      <c r="S1" s="14"/>
    </row>
    <row r="2" spans="1:34" ht="13.5" customHeight="1" x14ac:dyDescent="0.2">
      <c r="A2" s="21" t="s">
        <v>10</v>
      </c>
      <c r="B2" s="21"/>
      <c r="C2" s="21"/>
      <c r="D2" s="21"/>
      <c r="E2" s="21"/>
      <c r="F2" s="20"/>
      <c r="G2" s="15"/>
      <c r="H2" s="15"/>
      <c r="I2" s="15"/>
      <c r="J2" s="15"/>
      <c r="K2" s="15"/>
      <c r="L2" s="15"/>
      <c r="M2" s="15"/>
      <c r="N2" s="15"/>
      <c r="O2" s="16"/>
      <c r="P2" s="16"/>
      <c r="Q2" s="16"/>
      <c r="R2" s="16"/>
      <c r="S2" s="16"/>
    </row>
    <row r="3" spans="1:34" s="3" customFormat="1" ht="33" customHeight="1" x14ac:dyDescent="0.2">
      <c r="A3" s="6"/>
      <c r="B3" s="2">
        <f>'Solde-budget-base-dons compris'!C3</f>
        <v>1991</v>
      </c>
      <c r="C3" s="2">
        <f>'Solde-budget-base-dons compris'!D3</f>
        <v>1992</v>
      </c>
      <c r="D3" s="2">
        <f>'Solde-budget-base-dons compris'!E3</f>
        <v>1993</v>
      </c>
      <c r="E3" s="2">
        <f>'Solde-budget-base-dons compris'!F3</f>
        <v>1994</v>
      </c>
      <c r="F3" s="2">
        <f>'Solde-budget-base-dons compris'!G3</f>
        <v>1995</v>
      </c>
      <c r="G3" s="2">
        <f>'Solde-budget-base-dons compris'!H3</f>
        <v>1996</v>
      </c>
      <c r="H3" s="2">
        <f>'Solde-budget-base-dons compris'!I3</f>
        <v>1997</v>
      </c>
      <c r="I3" s="2">
        <f>'Solde-budget-base-dons compris'!J3</f>
        <v>1998</v>
      </c>
      <c r="J3" s="2">
        <f>'Solde-budget-base-dons compris'!K3</f>
        <v>1999</v>
      </c>
      <c r="K3" s="2">
        <f>'Solde-budget-base-dons compris'!L3</f>
        <v>2000</v>
      </c>
      <c r="L3" s="2">
        <f>'Solde-budget-base-dons compris'!M3</f>
        <v>2001</v>
      </c>
      <c r="M3" s="2">
        <f>'Solde-budget-base-dons compris'!N3</f>
        <v>2002</v>
      </c>
      <c r="N3" s="2">
        <f>'Solde-budget-base-dons compris'!O3</f>
        <v>2003</v>
      </c>
      <c r="O3" s="2">
        <f>'Solde-budget-base-dons compris'!P3</f>
        <v>2004</v>
      </c>
      <c r="P3" s="2">
        <f>'Solde-budget-base-dons compris'!Q3</f>
        <v>2005</v>
      </c>
      <c r="Q3" s="2">
        <f>'Solde-budget-base-dons compris'!R3</f>
        <v>2006</v>
      </c>
      <c r="R3" s="2">
        <f>'Solde-budget-base-dons compris'!S3</f>
        <v>2007</v>
      </c>
      <c r="S3" s="2">
        <f>'Solde-budget-base-dons compris'!T3</f>
        <v>2008</v>
      </c>
      <c r="T3" s="2">
        <f>'Solde-budget-base-dons compris'!U3</f>
        <v>2009</v>
      </c>
      <c r="U3" s="2">
        <f>'Solde-budget-base-dons compris'!V3</f>
        <v>2010</v>
      </c>
      <c r="V3" s="2">
        <f>'Solde-budget-base-dons compris'!W3</f>
        <v>2011</v>
      </c>
      <c r="W3" s="2">
        <f>'Solde-budget-base-dons compris'!X3</f>
        <v>2012</v>
      </c>
      <c r="X3" s="2">
        <f>'Solde-budget-base-dons compris'!Y3</f>
        <v>2013</v>
      </c>
      <c r="Y3" s="2">
        <f>'Solde-budget-base-dons compris'!Z3</f>
        <v>2014</v>
      </c>
      <c r="Z3" s="2">
        <f>'Solde-budget-base-dons compris'!AA3</f>
        <v>2015</v>
      </c>
      <c r="AA3" s="2">
        <f>'Solde-budget-base-dons compris'!AB3</f>
        <v>2016</v>
      </c>
      <c r="AB3" s="2">
        <f>'Solde-budget-base-dons compris'!AC3</f>
        <v>2017</v>
      </c>
      <c r="AC3" s="2">
        <f>'Solde-budget-base-dons compris'!AD3</f>
        <v>2018</v>
      </c>
      <c r="AD3" s="2">
        <f>'Solde-budget-base-dons compris'!AE3</f>
        <v>2019</v>
      </c>
      <c r="AE3" s="2">
        <f>'Solde-budget-base-dons compris'!AF3</f>
        <v>2020</v>
      </c>
      <c r="AF3" s="2">
        <f>'Solde-budget-base-dons compris'!AG3</f>
        <v>2021</v>
      </c>
      <c r="AG3" s="2">
        <f>'Solde-budget-base-dons compris'!AH3</f>
        <v>2022</v>
      </c>
      <c r="AH3" s="3">
        <v>2023</v>
      </c>
    </row>
    <row r="4" spans="1:34" s="11" customFormat="1" ht="12.75" customHeight="1" x14ac:dyDescent="0.2">
      <c r="A4" s="4" t="s">
        <v>16</v>
      </c>
      <c r="B4" s="10">
        <f>IF("n.d."='Solde-budget-base-dons compris'!C4,"na",'Solde-budget-base-dons compris'!C4)</f>
        <v>-685.4</v>
      </c>
      <c r="C4" s="10">
        <f>IF("n.d."='Solde-budget-base-dons compris'!D4,"na",'Solde-budget-base-dons compris'!D4)</f>
        <v>-555.5</v>
      </c>
      <c r="D4" s="10">
        <f>IF("n.d."='Solde-budget-base-dons compris'!E4,"na",'Solde-budget-base-dons compris'!E4)</f>
        <v>-502.4</v>
      </c>
      <c r="E4" s="10">
        <f>IF("n.d."='Solde-budget-base-dons compris'!F4,"na",'Solde-budget-base-dons compris'!F4)</f>
        <v>-554.9</v>
      </c>
      <c r="F4" s="10">
        <f>IF("n.d."='Solde-budget-base-dons compris'!G4,"na",'Solde-budget-base-dons compris'!G4)</f>
        <v>-179.2</v>
      </c>
      <c r="G4" s="10">
        <f>IF("n.d."='Solde-budget-base-dons compris'!H4,"na",'Solde-budget-base-dons compris'!H4)</f>
        <v>-83</v>
      </c>
      <c r="H4" s="10">
        <f>IF("n.d."='Solde-budget-base-dons compris'!I4,"na",'Solde-budget-base-dons compris'!I4)</f>
        <v>-147.30000000000001</v>
      </c>
      <c r="I4" s="10">
        <f>IF("n.d."='Solde-budget-base-dons compris'!J4,"na",'Solde-budget-base-dons compris'!J4)</f>
        <v>-621.1</v>
      </c>
      <c r="J4" s="10">
        <f>IF("n.d."='Solde-budget-base-dons compris'!K4,"na",'Solde-budget-base-dons compris'!K4)</f>
        <v>-36.9</v>
      </c>
      <c r="K4" s="10">
        <f>IF("n.d."='Solde-budget-base-dons compris'!L4,"na",'Solde-budget-base-dons compris'!L4)</f>
        <v>679.9</v>
      </c>
      <c r="L4" s="10">
        <f>IF("n.d."='Solde-budget-base-dons compris'!M4,"na",'Solde-budget-base-dons compris'!M4)</f>
        <v>374.3</v>
      </c>
      <c r="M4" s="10">
        <f>IF("n.d."='Solde-budget-base-dons compris'!N4,"na",'Solde-budget-base-dons compris'!N4)</f>
        <v>265.5</v>
      </c>
      <c r="N4" s="10">
        <f>IF("n.d."='Solde-budget-base-dons compris'!O4,"na",'Solde-budget-base-dons compris'!O4)</f>
        <v>699.3</v>
      </c>
      <c r="O4" s="10">
        <f>IF("n.d."='Solde-budget-base-dons compris'!P4,"na",'Solde-budget-base-dons compris'!P4)</f>
        <v>793.4</v>
      </c>
      <c r="P4" s="10">
        <f>IF("n.d."='Solde-budget-base-dons compris'!Q4,"na",'Solde-budget-base-dons compris'!Q4)</f>
        <v>2136.5</v>
      </c>
      <c r="Q4" s="10">
        <f>IF("n.d."='Solde-budget-base-dons compris'!R4,"na",'Solde-budget-base-dons compris'!R4)</f>
        <v>5127.6000000000004</v>
      </c>
      <c r="R4" s="10">
        <f>IF("n.d."='Solde-budget-base-dons compris'!S4,"na",'Solde-budget-base-dons compris'!S4)</f>
        <v>2520.4</v>
      </c>
      <c r="S4" s="10">
        <f>IF("n.d."='Solde-budget-base-dons compris'!T4,"na",'Solde-budget-base-dons compris'!T4)</f>
        <v>3943.5</v>
      </c>
      <c r="T4" s="10">
        <f>IF("n.d."='Solde-budget-base-dons compris'!U4,"na",'Solde-budget-base-dons compris'!U4)</f>
        <v>534.4</v>
      </c>
      <c r="U4" s="10">
        <f>IF("n.d."='Solde-budget-base-dons compris'!V4,"na",'Solde-budget-base-dons compris'!V4)</f>
        <v>2068.1</v>
      </c>
      <c r="V4" s="10">
        <f>IF("n.d."='Solde-budget-base-dons compris'!W4,"na",'Solde-budget-base-dons compris'!W4)</f>
        <v>1292.9000000000001</v>
      </c>
      <c r="W4" s="10">
        <f>IF("n.d."='Solde-budget-base-dons compris'!X4,"na",'Solde-budget-base-dons compris'!X4)</f>
        <v>-274.8</v>
      </c>
      <c r="X4" s="10">
        <f>IF("n.d."='Solde-budget-base-dons compris'!Y4,"na",'Solde-budget-base-dons compris'!Y4)</f>
        <v>-841.9</v>
      </c>
      <c r="Y4" s="10">
        <f>IF("n.d."='Solde-budget-base-dons compris'!Z4,"na",'Solde-budget-base-dons compris'!Z4)</f>
        <v>-2065.3712524933271</v>
      </c>
      <c r="Z4" s="10">
        <f>IF("n.d."='Solde-budget-base-dons compris'!AA4,"na",'Solde-budget-base-dons compris'!AA4)</f>
        <v>-3138.025887519736</v>
      </c>
      <c r="AA4" s="10">
        <f>IF("n.d."='Solde-budget-base-dons compris'!AB4,"na",'Solde-budget-base-dons compris'!AB4)</f>
        <v>-3388.5343974235238</v>
      </c>
      <c r="AB4" s="10">
        <f>IF("n.d."='Solde-budget-base-dons compris'!AC4,"na",'Solde-budget-base-dons compris'!AC4)</f>
        <v>-1866.9364981941126</v>
      </c>
      <c r="AC4" s="10">
        <f>IF("n.d."='Solde-budget-base-dons compris'!AD4,"na",'Solde-budget-base-dons compris'!AD4)</f>
        <v>-90.121147502706663</v>
      </c>
      <c r="AD4" s="10">
        <f>IF("n.d."='Solde-budget-base-dons compris'!AE4,"na",'Solde-budget-base-dons compris'!AE4)</f>
        <v>-55.798749672560007</v>
      </c>
      <c r="AE4" s="10">
        <f>IF("n.d."='Solde-budget-base-dons compris'!AF4,"na",'Solde-budget-base-dons compris'!AF4)</f>
        <v>-1056.5216377345732</v>
      </c>
      <c r="AF4" s="10">
        <f>IF("n.d."='Solde-budget-base-dons compris'!AG4,"na",'Solde-budget-base-dons compris'!AG4)</f>
        <v>-774.3421979704126</v>
      </c>
      <c r="AG4" s="10">
        <f>IF("n.d."='Solde-budget-base-dons compris'!AH4,"na",'Solde-budget-base-dons compris'!AH4)</f>
        <v>1770.8829580500787</v>
      </c>
      <c r="AH4" s="10">
        <f>IF("n.d."='Solde-budget-base-dons compris'!AI4,"na",'Solde-budget-base-dons compris'!AI4)</f>
        <v>-148.06013139081369</v>
      </c>
    </row>
    <row r="5" spans="1:34" s="11" customFormat="1" ht="12.75" customHeight="1" x14ac:dyDescent="0.2">
      <c r="A5" s="4" t="s">
        <v>11</v>
      </c>
      <c r="B5" s="10">
        <f>IF("n.d."='Solde-budget-base-dons compris'!C5,"na",'Solde-budget-base-dons compris'!C5)</f>
        <v>-233.22500000000002</v>
      </c>
      <c r="C5" s="10">
        <f>IF("n.d."='Solde-budget-base-dons compris'!D5,"na",'Solde-budget-base-dons compris'!D5)</f>
        <v>-205.41500000000019</v>
      </c>
      <c r="D5" s="10">
        <f>IF("n.d."='Solde-budget-base-dons compris'!E5,"na",'Solde-budget-base-dons compris'!E5)</f>
        <v>-256.6450000000001</v>
      </c>
      <c r="E5" s="10">
        <f>IF("n.d."='Solde-budget-base-dons compris'!F5,"na",'Solde-budget-base-dons compris'!F5)</f>
        <v>-229.73950000000013</v>
      </c>
      <c r="F5" s="10">
        <f>IF("n.d."='Solde-budget-base-dons compris'!G5,"na",'Solde-budget-base-dons compris'!G5)</f>
        <v>-104.04950000000008</v>
      </c>
      <c r="G5" s="10">
        <f>IF("n.d."='Solde-budget-base-dons compris'!H5,"na",'Solde-budget-base-dons compris'!H5)</f>
        <v>-159.25100000000009</v>
      </c>
      <c r="H5" s="10">
        <f>IF("n.d."='Solde-budget-base-dons compris'!I5,"na",'Solde-budget-base-dons compris'!I5)</f>
        <v>-17.475999999999999</v>
      </c>
      <c r="I5" s="10">
        <f>IF("n.d."='Solde-budget-base-dons compris'!J5,"na",'Solde-budget-base-dons compris'!J5)</f>
        <v>-63.385400000000118</v>
      </c>
      <c r="J5" s="10">
        <f>IF("n.d."='Solde-budget-base-dons compris'!K5,"na",'Solde-budget-base-dons compris'!K5)</f>
        <v>47.029999999999859</v>
      </c>
      <c r="K5" s="10">
        <f>IF("n.d."='Solde-budget-base-dons compris'!L5,"na",'Solde-budget-base-dons compris'!L5)</f>
        <v>232.51299999999995</v>
      </c>
      <c r="L5" s="10">
        <f>IF("n.d."='Solde-budget-base-dons compris'!M5,"na",'Solde-budget-base-dons compris'!M5)</f>
        <v>124.66999999999999</v>
      </c>
      <c r="M5" s="10">
        <f>IF("n.d."='Solde-budget-base-dons compris'!N5,"na",'Solde-budget-base-dons compris'!N5)</f>
        <v>269.98900000000015</v>
      </c>
      <c r="N5" s="10">
        <f>IF("n.d."='Solde-budget-base-dons compris'!O5,"na",'Solde-budget-base-dons compris'!O5)</f>
        <v>310.32899999999955</v>
      </c>
      <c r="O5" s="10">
        <f>IF("n.d."='Solde-budget-base-dons compris'!P5,"na",'Solde-budget-base-dons compris'!P5)</f>
        <v>180.99999999999991</v>
      </c>
      <c r="P5" s="10">
        <f>IF("n.d."='Solde-budget-base-dons compris'!Q5,"na",'Solde-budget-base-dons compris'!Q5)</f>
        <v>412.80000000000007</v>
      </c>
      <c r="Q5" s="10">
        <f>IF("n.d."='Solde-budget-base-dons compris'!R5,"na",'Solde-budget-base-dons compris'!R5)</f>
        <v>2708.1580000000004</v>
      </c>
      <c r="R5" s="10">
        <f>IF("n.d."='Solde-budget-base-dons compris'!S5,"na",'Solde-budget-base-dons compris'!S5)</f>
        <v>525.42400000000021</v>
      </c>
      <c r="S5" s="10">
        <f>IF("n.d."='Solde-budget-base-dons compris'!T5,"na",'Solde-budget-base-dons compris'!T5)</f>
        <v>502.28224956712626</v>
      </c>
      <c r="T5" s="10">
        <f>IF("n.d."='Solde-budget-base-dons compris'!U5,"na",'Solde-budget-base-dons compris'!U5)</f>
        <v>313.75708400000008</v>
      </c>
      <c r="U5" s="10">
        <f>IF("n.d."='Solde-budget-base-dons compris'!V5,"na",'Solde-budget-base-dons compris'!V5)</f>
        <v>-19</v>
      </c>
      <c r="V5" s="10">
        <f>IF("n.d."='Solde-budget-base-dons compris'!W5,"na",'Solde-budget-base-dons compris'!W5)</f>
        <v>-85.702450000000212</v>
      </c>
      <c r="W5" s="10">
        <f>IF("n.d."='Solde-budget-base-dons compris'!X5,"na",'Solde-budget-base-dons compris'!X5)</f>
        <v>-59.626949999999951</v>
      </c>
      <c r="X5" s="10">
        <f>IF("n.d."='Solde-budget-base-dons compris'!Y5,"na",'Solde-budget-base-dons compris'!Y5)</f>
        <v>-513.4</v>
      </c>
      <c r="Y5" s="10">
        <f>IF("n.d."='Solde-budget-base-dons compris'!Z5,"na",'Solde-budget-base-dons compris'!Z5)</f>
        <v>-534.83400000000074</v>
      </c>
      <c r="Z5" s="10">
        <f>IF("n.d."='Solde-budget-base-dons compris'!AA5,"na",'Solde-budget-base-dons compris'!AA5)</f>
        <v>-326.97099999999955</v>
      </c>
      <c r="AA5" s="10">
        <f>IF("n.d."='Solde-budget-base-dons compris'!AB5,"na",'Solde-budget-base-dons compris'!AB5)</f>
        <v>-1149.1999999999998</v>
      </c>
      <c r="AB5" s="10">
        <f>IF("n.d."='Solde-budget-base-dons compris'!AC5,"na",'Solde-budget-base-dons compris'!AC5)</f>
        <v>-990.2199999999998</v>
      </c>
      <c r="AC5" s="10">
        <f>IF("n.d."='Solde-budget-base-dons compris'!AD5,"na",'Solde-budget-base-dons compris'!AD5)</f>
        <v>-502.20600000000013</v>
      </c>
      <c r="AD5" s="10">
        <f>IF("n.d."='Solde-budget-base-dons compris'!AE5,"na",'Solde-budget-base-dons compris'!AE5)</f>
        <v>-741.39516382399961</v>
      </c>
      <c r="AE5" s="10">
        <f>IF("n.d."='Solde-budget-base-dons compris'!AF5,"na",'Solde-budget-base-dons compris'!AF5)</f>
        <v>-742.59000000000015</v>
      </c>
      <c r="AF5" s="10">
        <f>IF("n.d."='Solde-budget-base-dons compris'!AG5,"na",'Solde-budget-base-dons compris'!AG5)</f>
        <v>-751.5</v>
      </c>
      <c r="AG5" s="10">
        <f>IF("n.d."='Solde-budget-base-dons compris'!AH5,"na",'Solde-budget-base-dons compris'!AH5)</f>
        <v>-227.4889024690001</v>
      </c>
      <c r="AH5" s="10">
        <f>IF("n.d."='Solde-budget-base-dons compris'!AI5,"na",'Solde-budget-base-dons compris'!AI5)</f>
        <v>-461.01793923599962</v>
      </c>
    </row>
    <row r="6" spans="1:34" s="11" customFormat="1" ht="12.75" customHeight="1" x14ac:dyDescent="0.2">
      <c r="A6" s="4" t="s">
        <v>12</v>
      </c>
      <c r="B6" s="10">
        <f>IF("n.d."='Solde-budget-base-dons compris'!C6,"na",'Solde-budget-base-dons compris'!C6)</f>
        <v>-44.242999999999995</v>
      </c>
      <c r="C6" s="10">
        <f>IF("n.d."='Solde-budget-base-dons compris'!D6,"na",'Solde-budget-base-dons compris'!D6)</f>
        <v>-31.009799999999981</v>
      </c>
      <c r="D6" s="10">
        <f>IF("n.d."='Solde-budget-base-dons compris'!E6,"na",'Solde-budget-base-dons compris'!E6)</f>
        <v>-23.568640499000004</v>
      </c>
      <c r="E6" s="10">
        <f>IF("n.d."='Solde-budget-base-dons compris'!F6,"na",'Solde-budget-base-dons compris'!F6)</f>
        <v>-35.37233333333333</v>
      </c>
      <c r="F6" s="10">
        <f>IF("n.d."='Solde-budget-base-dons compris'!G6,"na",'Solde-budget-base-dons compris'!G6)</f>
        <v>-27.360000000000014</v>
      </c>
      <c r="G6" s="10">
        <f>IF("n.d."='Solde-budget-base-dons compris'!H6,"na",'Solde-budget-base-dons compris'!H6)</f>
        <v>-5.7474500000000042</v>
      </c>
      <c r="H6" s="10">
        <f>IF("n.d."='Solde-budget-base-dons compris'!I6,"na",'Solde-budget-base-dons compris'!I6)</f>
        <v>-8.8220403410000046</v>
      </c>
      <c r="I6" s="10">
        <f>IF("n.d."='Solde-budget-base-dons compris'!J6,"na",'Solde-budget-base-dons compris'!J6)</f>
        <v>-6.2389733000003389E-2</v>
      </c>
      <c r="J6" s="10">
        <f>IF("n.d."='Solde-budget-base-dons compris'!K6,"na",'Solde-budget-base-dons compris'!K6)</f>
        <v>-3.3410000000000082</v>
      </c>
      <c r="K6" s="10">
        <f>IF("n.d."='Solde-budget-base-dons compris'!L6,"na",'Solde-budget-base-dons compris'!L6)</f>
        <v>-3.5182957559999934</v>
      </c>
      <c r="L6" s="10">
        <f>IF("n.d."='Solde-budget-base-dons compris'!M6,"na",'Solde-budget-base-dons compris'!M6)</f>
        <v>-6.1925073800000021</v>
      </c>
      <c r="M6" s="10">
        <f>IF("n.d."='Solde-budget-base-dons compris'!N6,"na",'Solde-budget-base-dons compris'!N6)</f>
        <v>-8.5900674489999957</v>
      </c>
      <c r="N6" s="10">
        <f>IF("n.d."='Solde-budget-base-dons compris'!O6,"na",'Solde-budget-base-dons compris'!O6)</f>
        <v>-21.741361210000004</v>
      </c>
      <c r="O6" s="10">
        <f>IF("n.d."='Solde-budget-base-dons compris'!P6,"na",'Solde-budget-base-dons compris'!P6)</f>
        <v>-15.583419724247179</v>
      </c>
      <c r="P6" s="10">
        <f>IF("n.d."='Solde-budget-base-dons compris'!Q6,"na",'Solde-budget-base-dons compris'!Q6)</f>
        <v>-54.856485349999993</v>
      </c>
      <c r="Q6" s="10">
        <f>IF("n.d."='Solde-budget-base-dons compris'!R6,"na",'Solde-budget-base-dons compris'!R6)</f>
        <v>55.294613723700948</v>
      </c>
      <c r="R6" s="10">
        <f>IF("n.d."='Solde-budget-base-dons compris'!S6,"na",'Solde-budget-base-dons compris'!S6)</f>
        <v>7.3689168459999976</v>
      </c>
      <c r="S6" s="10">
        <f>IF("n.d."='Solde-budget-base-dons compris'!T6,"na",'Solde-budget-base-dons compris'!T6)</f>
        <v>-3.3930000000000007</v>
      </c>
      <c r="T6" s="10">
        <f>IF("n.d."='Solde-budget-base-dons compris'!U6,"na",'Solde-budget-base-dons compris'!U6)</f>
        <v>254.43839868265775</v>
      </c>
      <c r="U6" s="10">
        <f>IF("n.d."='Solde-budget-base-dons compris'!V6,"na",'Solde-budget-base-dons compris'!V6)</f>
        <v>0.61321300000000178</v>
      </c>
      <c r="V6" s="10">
        <f>IF("n.d."='Solde-budget-base-dons compris'!W6,"na",'Solde-budget-base-dons compris'!W6)</f>
        <v>-26.141991405297258</v>
      </c>
      <c r="W6" s="10">
        <f>IF("n.d."='Solde-budget-base-dons compris'!X6,"na",'Solde-budget-base-dons compris'!X6)</f>
        <v>11.932600000000015</v>
      </c>
      <c r="X6" s="10">
        <f>IF("n.d."='Solde-budget-base-dons compris'!Y6,"na",'Solde-budget-base-dons compris'!Y6)</f>
        <v>-47.994726266000001</v>
      </c>
      <c r="Y6" s="10">
        <f>IF("n.d."='Solde-budget-base-dons compris'!Z6,"na",'Solde-budget-base-dons compris'!Z6)</f>
        <v>19.910055709227322</v>
      </c>
      <c r="Z6" s="10">
        <f>IF("n.d."='Solde-budget-base-dons compris'!AA6,"na",'Solde-budget-base-dons compris'!AA6)</f>
        <v>4.6962999999999795</v>
      </c>
      <c r="AA6" s="10">
        <f>IF("n.d."='Solde-budget-base-dons compris'!AB6,"na",'Solde-budget-base-dons compris'!AB6)</f>
        <v>-5.7839217940245646</v>
      </c>
      <c r="AB6" s="10">
        <f>IF("n.d."='Solde-budget-base-dons compris'!AC6,"na",'Solde-budget-base-dons compris'!AC6)</f>
        <v>-12.722000000000008</v>
      </c>
      <c r="AC6" s="10">
        <f>IF("n.d."='Solde-budget-base-dons compris'!AD6,"na",'Solde-budget-base-dons compris'!AD6)</f>
        <v>4.6541333860207033</v>
      </c>
      <c r="AD6" s="10">
        <f>IF("n.d."='Solde-budget-base-dons compris'!AE6,"na",'Solde-budget-base-dons compris'!AE6)</f>
        <v>18.90846430326215</v>
      </c>
      <c r="AE6" s="10">
        <f>IF("n.d."='Solde-budget-base-dons compris'!AF6,"na",'Solde-budget-base-dons compris'!AF6)</f>
        <v>-36.961600000000033</v>
      </c>
      <c r="AF6" s="10">
        <f>IF("n.d."='Solde-budget-base-dons compris'!AG6,"na",'Solde-budget-base-dons compris'!AG6)</f>
        <v>-86.200000000000045</v>
      </c>
      <c r="AG6" s="10">
        <f>IF("n.d."='Solde-budget-base-dons compris'!AH6,"na",'Solde-budget-base-dons compris'!AH6)</f>
        <v>-82.199999999999989</v>
      </c>
      <c r="AH6" s="10">
        <f>IF("n.d."='Solde-budget-base-dons compris'!AI6,"na",'Solde-budget-base-dons compris'!AI6)</f>
        <v>-55.186589999999995</v>
      </c>
    </row>
    <row r="7" spans="1:34" s="11" customFormat="1" ht="12.75" customHeight="1" x14ac:dyDescent="0.2">
      <c r="A7" s="4" t="s">
        <v>2</v>
      </c>
      <c r="B7" s="10">
        <f>IF("n.d."='Solde-budget-base-dons compris'!C7,"na",'Solde-budget-base-dons compris'!C7)</f>
        <v>-95.937799999999925</v>
      </c>
      <c r="C7" s="10">
        <f>IF("n.d."='Solde-budget-base-dons compris'!D7,"na",'Solde-budget-base-dons compris'!D7)</f>
        <v>-140.18749999999997</v>
      </c>
      <c r="D7" s="10">
        <f>IF("n.d."='Solde-budget-base-dons compris'!E7,"na",'Solde-budget-base-dons compris'!E7)</f>
        <v>-155.3603000784</v>
      </c>
      <c r="E7" s="10">
        <f>IF("n.d."='Solde-budget-base-dons compris'!F7,"na",'Solde-budget-base-dons compris'!F7)</f>
        <v>-129.89530007799999</v>
      </c>
      <c r="F7" s="10">
        <f>IF("n.d."='Solde-budget-base-dons compris'!G7,"na",'Solde-budget-base-dons compris'!G7)</f>
        <v>-87.725798778000055</v>
      </c>
      <c r="G7" s="10">
        <f>IF("n.d."='Solde-budget-base-dons compris'!H7,"na",'Solde-budget-base-dons compris'!H7)</f>
        <v>-66.005537477999965</v>
      </c>
      <c r="H7" s="10">
        <f>IF("n.d."='Solde-budget-base-dons compris'!I7,"na",'Solde-budget-base-dons compris'!I7)</f>
        <v>-103.500237478</v>
      </c>
      <c r="I7" s="10">
        <f>IF("n.d."='Solde-budget-base-dons compris'!J7,"na",'Solde-budget-base-dons compris'!J7)</f>
        <v>-145.03700000000001</v>
      </c>
      <c r="J7" s="10">
        <f>IF("n.d."='Solde-budget-base-dons compris'!K7,"na",'Solde-budget-base-dons compris'!K7)</f>
        <v>-38.375999999999976</v>
      </c>
      <c r="K7" s="10">
        <f>IF("n.d."='Solde-budget-base-dons compris'!L7,"na",'Solde-budget-base-dons compris'!L7)</f>
        <v>25.933199999999847</v>
      </c>
      <c r="L7" s="10">
        <f>IF("n.d."='Solde-budget-base-dons compris'!M7,"na",'Solde-budget-base-dons compris'!M7)</f>
        <v>-16.069133793999914</v>
      </c>
      <c r="M7" s="10">
        <f>IF("n.d."='Solde-budget-base-dons compris'!N7,"na",'Solde-budget-base-dons compris'!N7)</f>
        <v>-171.15044150000003</v>
      </c>
      <c r="N7" s="10">
        <f>IF("n.d."='Solde-budget-base-dons compris'!O7,"na",'Solde-budget-base-dons compris'!O7)</f>
        <v>7.435462036000013</v>
      </c>
      <c r="O7" s="10">
        <f>IF("n.d."='Solde-budget-base-dons compris'!P7,"na",'Solde-budget-base-dons compris'!P7)</f>
        <v>103.5724469999999</v>
      </c>
      <c r="P7" s="10">
        <f>IF("n.d."='Solde-budget-base-dons compris'!Q7,"na",'Solde-budget-base-dons compris'!Q7)</f>
        <v>563.72569533939702</v>
      </c>
      <c r="Q7" s="10">
        <f>IF("n.d."='Solde-budget-base-dons compris'!R7,"na",'Solde-budget-base-dons compris'!R7)</f>
        <v>684.38398051733338</v>
      </c>
      <c r="R7" s="10">
        <f>IF("n.d."='Solde-budget-base-dons compris'!S7,"na",'Solde-budget-base-dons compris'!S7)</f>
        <v>339.60159700899993</v>
      </c>
      <c r="S7" s="10">
        <f>IF("n.d."='Solde-budget-base-dons compris'!T7,"na",'Solde-budget-base-dons compris'!T7)</f>
        <v>1228.13827044</v>
      </c>
      <c r="T7" s="10">
        <f>IF("n.d."='Solde-budget-base-dons compris'!U7,"na",'Solde-budget-base-dons compris'!U7)</f>
        <v>207.0480007008</v>
      </c>
      <c r="U7" s="10">
        <f>IF("n.d."='Solde-budget-base-dons compris'!V7,"na",'Solde-budget-base-dons compris'!V7)</f>
        <v>2587.5920000000001</v>
      </c>
      <c r="V7" s="10">
        <f>IF("n.d."='Solde-budget-base-dons compris'!W7,"na",'Solde-budget-base-dons compris'!W7)</f>
        <v>1119.4210000000003</v>
      </c>
      <c r="W7" s="10">
        <f>IF("n.d."='Solde-budget-base-dons compris'!X7,"na",'Solde-budget-base-dons compris'!X7)</f>
        <v>440.51540512744668</v>
      </c>
      <c r="X7" s="10">
        <f>IF("n.d."='Solde-budget-base-dons compris'!Y7,"na",'Solde-budget-base-dons compris'!Y7)</f>
        <v>417.88995589400002</v>
      </c>
      <c r="Y7" s="10">
        <f>IF("n.d."='Solde-budget-base-dons compris'!Z7,"na",'Solde-budget-base-dons compris'!Z7)</f>
        <v>-326.06998694641288</v>
      </c>
      <c r="Z7" s="10">
        <f>IF("n.d."='Solde-budget-base-dons compris'!AA7,"na",'Solde-budget-base-dons compris'!AA7)</f>
        <v>-874.5920000000001</v>
      </c>
      <c r="AA7" s="10">
        <f>IF("n.d."='Solde-budget-base-dons compris'!AB7,"na",'Solde-budget-base-dons compris'!AB7)</f>
        <v>-927.10000000000036</v>
      </c>
      <c r="AB7" s="10">
        <f>IF("n.d."='Solde-budget-base-dons compris'!AC7,"na",'Solde-budget-base-dons compris'!AC7)</f>
        <v>-412.9680000000003</v>
      </c>
      <c r="AC7" s="10">
        <f>IF("n.d."='Solde-budget-base-dons compris'!AD7,"na",'Solde-budget-base-dons compris'!AD7)</f>
        <v>426.49999999999977</v>
      </c>
      <c r="AD7" s="10">
        <f>IF("n.d."='Solde-budget-base-dons compris'!AE7,"na",'Solde-budget-base-dons compris'!AE7)</f>
        <v>448.64261480512232</v>
      </c>
      <c r="AE7" s="10">
        <f>IF("n.d."='Solde-budget-base-dons compris'!AF7,"na",'Solde-budget-base-dons compris'!AF7)</f>
        <v>-64.145779792943586</v>
      </c>
      <c r="AF7" s="10">
        <f>IF("n.d."='Solde-budget-base-dons compris'!AG7,"na",'Solde-budget-base-dons compris'!AG7)</f>
        <v>165.9450020412462</v>
      </c>
      <c r="AG7" s="10">
        <f>IF("n.d."='Solde-budget-base-dons compris'!AH7,"na",'Solde-budget-base-dons compris'!AH7)</f>
        <v>836.03270061294916</v>
      </c>
      <c r="AH7" s="10">
        <f>IF("n.d."='Solde-budget-base-dons compris'!AI7,"na",'Solde-budget-base-dons compris'!AI7)</f>
        <v>497.98300000000017</v>
      </c>
    </row>
    <row r="8" spans="1:34" s="11" customFormat="1" ht="12.75" customHeight="1" x14ac:dyDescent="0.2">
      <c r="A8" s="4" t="s">
        <v>3</v>
      </c>
      <c r="B8" s="10">
        <f>IF("n.d."='Solde-budget-base-dons compris'!C8,"na",'Solde-budget-base-dons compris'!C8)</f>
        <v>11.390000000000043</v>
      </c>
      <c r="C8" s="10">
        <f>IF("n.d."='Solde-budget-base-dons compris'!D8,"na",'Solde-budget-base-dons compris'!D8)</f>
        <v>-48.996491999999989</v>
      </c>
      <c r="D8" s="10">
        <f>IF("n.d."='Solde-budget-base-dons compris'!E8,"na",'Solde-budget-base-dons compris'!E8)</f>
        <v>-93.147999999999911</v>
      </c>
      <c r="E8" s="10">
        <f>IF("n.d."='Solde-budget-base-dons compris'!F8,"na",'Solde-budget-base-dons compris'!F8)</f>
        <v>-38.043000000000006</v>
      </c>
      <c r="F8" s="10">
        <f>IF("n.d."='Solde-budget-base-dons compris'!G8,"na",'Solde-budget-base-dons compris'!G8)</f>
        <v>79.619999999999891</v>
      </c>
      <c r="G8" s="10">
        <f>IF("n.d."='Solde-budget-base-dons compris'!H8,"na",'Solde-budget-base-dons compris'!H8)</f>
        <v>107.32391928251127</v>
      </c>
      <c r="H8" s="10">
        <f>IF("n.d."='Solde-budget-base-dons compris'!I8,"na",'Solde-budget-base-dons compris'!I8)</f>
        <v>49.906999999999812</v>
      </c>
      <c r="I8" s="10">
        <f>IF("n.d."='Solde-budget-base-dons compris'!J8,"na",'Solde-budget-base-dons compris'!J8)</f>
        <v>-369.39999999999986</v>
      </c>
      <c r="J8" s="10">
        <f>IF("n.d."='Solde-budget-base-dons compris'!K8,"na",'Solde-budget-base-dons compris'!K8)</f>
        <v>-4.5031600000000935</v>
      </c>
      <c r="K8" s="10">
        <f>IF("n.d."='Solde-budget-base-dons compris'!L8,"na",'Solde-budget-base-dons compris'!L8)</f>
        <v>421.62450199999989</v>
      </c>
      <c r="L8" s="10">
        <f>IF("n.d."='Solde-budget-base-dons compris'!M8,"na",'Solde-budget-base-dons compris'!M8)</f>
        <v>134.89527100000009</v>
      </c>
      <c r="M8" s="10">
        <f>IF("n.d."='Solde-budget-base-dons compris'!N8,"na",'Solde-budget-base-dons compris'!N8)</f>
        <v>71.196088000000145</v>
      </c>
      <c r="N8" s="10">
        <f>IF("n.d."='Solde-budget-base-dons compris'!O8,"na",'Solde-budget-base-dons compris'!O8)</f>
        <v>257.61053399999992</v>
      </c>
      <c r="O8" s="10">
        <f>IF("n.d."='Solde-budget-base-dons compris'!P8,"na",'Solde-budget-base-dons compris'!P8)</f>
        <v>291.78123499999992</v>
      </c>
      <c r="P8" s="10">
        <f>IF("n.d."='Solde-budget-base-dons compris'!Q8,"na",'Solde-budget-base-dons compris'!Q8)</f>
        <v>430.89652000000001</v>
      </c>
      <c r="Q8" s="10">
        <f>IF("n.d."='Solde-budget-base-dons compris'!R8,"na",'Solde-budget-base-dons compris'!R8)</f>
        <v>460.50477300000011</v>
      </c>
      <c r="R8" s="10">
        <f>IF("n.d."='Solde-budget-base-dons compris'!S8,"na",'Solde-budget-base-dons compris'!S8)</f>
        <v>470.67254300000013</v>
      </c>
      <c r="S8" s="10">
        <f>IF("n.d."='Solde-budget-base-dons compris'!T8,"na",'Solde-budget-base-dons compris'!T8)</f>
        <v>751.28484243782168</v>
      </c>
      <c r="T8" s="10">
        <f>IF("n.d."='Solde-budget-base-dons compris'!U8,"na",'Solde-budget-base-dons compris'!U8)</f>
        <v>338.42400000000021</v>
      </c>
      <c r="U8" s="10">
        <f>IF("n.d."='Solde-budget-base-dons compris'!V8,"na",'Solde-budget-base-dons compris'!V8)</f>
        <v>5.0299999999999727</v>
      </c>
      <c r="V8" s="10">
        <f>IF("n.d."='Solde-budget-base-dons compris'!W8,"na",'Solde-budget-base-dons compris'!W8)</f>
        <v>130.97554300000002</v>
      </c>
      <c r="W8" s="10">
        <f>IF("n.d."='Solde-budget-base-dons compris'!X8,"na",'Solde-budget-base-dons compris'!X8)</f>
        <v>179.79999999999973</v>
      </c>
      <c r="X8" s="10">
        <f>IF("n.d."='Solde-budget-base-dons compris'!Y8,"na",'Solde-budget-base-dons compris'!Y8)</f>
        <v>147.76499999999999</v>
      </c>
      <c r="Y8" s="10">
        <f>IF("n.d."='Solde-budget-base-dons compris'!Z8,"na",'Solde-budget-base-dons compris'!Z8)</f>
        <v>229.15299999999979</v>
      </c>
      <c r="Z8" s="10">
        <f>IF("n.d."='Solde-budget-base-dons compris'!AA8,"na",'Solde-budget-base-dons compris'!AA8)</f>
        <v>-80.199999999999818</v>
      </c>
      <c r="AA8" s="10">
        <f>IF("n.d."='Solde-budget-base-dons compris'!AB8,"na",'Solde-budget-base-dons compris'!AB8)</f>
        <v>-409.79999999999995</v>
      </c>
      <c r="AB8" s="10">
        <f>IF("n.d."='Solde-budget-base-dons compris'!AC8,"na",'Solde-budget-base-dons compris'!AC8)</f>
        <v>-225.35867581891193</v>
      </c>
      <c r="AC8" s="10">
        <f>IF("n.d."='Solde-budget-base-dons compris'!AD8,"na",'Solde-budget-base-dons compris'!AD8)</f>
        <v>-120.14588417669984</v>
      </c>
      <c r="AD8" s="10">
        <f>IF("n.d."='Solde-budget-base-dons compris'!AE8,"na",'Solde-budget-base-dons compris'!AE8)</f>
        <v>135.61115890969131</v>
      </c>
      <c r="AE8" s="10">
        <f>IF("n.d."='Solde-budget-base-dons compris'!AF8,"na",'Solde-budget-base-dons compris'!AF8)</f>
        <v>-183.58707509870351</v>
      </c>
      <c r="AF8" s="10">
        <f>IF("n.d."='Solde-budget-base-dons compris'!AG8,"na",'Solde-budget-base-dons compris'!AG8)</f>
        <v>-207.16193747153807</v>
      </c>
      <c r="AG8" s="10">
        <f>IF("n.d."='Solde-budget-base-dons compris'!AH8,"na",'Solde-budget-base-dons compris'!AH8)</f>
        <v>-89.966724461125523</v>
      </c>
      <c r="AH8" s="10">
        <f>IF("n.d."='Solde-budget-base-dons compris'!AI8,"na",'Solde-budget-base-dons compris'!AI8)</f>
        <v>-227.89383955854009</v>
      </c>
    </row>
    <row r="9" spans="1:34" s="11" customFormat="1" ht="12.75" customHeight="1" x14ac:dyDescent="0.2">
      <c r="A9" s="4" t="s">
        <v>13</v>
      </c>
      <c r="B9" s="10">
        <f>IF("n.d."='Solde-budget-base-dons compris'!C9,"na",'Solde-budget-base-dons compris'!C9)</f>
        <v>-6.8150000000000013</v>
      </c>
      <c r="C9" s="10">
        <f>IF("n.d."='Solde-budget-base-dons compris'!D9,"na",'Solde-budget-base-dons compris'!D9)</f>
        <v>-3.6310000000000011</v>
      </c>
      <c r="D9" s="10">
        <f>IF("n.d."='Solde-budget-base-dons compris'!E9,"na",'Solde-budget-base-dons compris'!E9)</f>
        <v>-6.4956769999999988</v>
      </c>
      <c r="E9" s="10">
        <f>IF("n.d."='Solde-budget-base-dons compris'!F9,"na",'Solde-budget-base-dons compris'!F9)</f>
        <v>-3.9501719999999971</v>
      </c>
      <c r="F9" s="10">
        <f>IF("n.d."='Solde-budget-base-dons compris'!G9,"na",'Solde-budget-base-dons compris'!G9)</f>
        <v>-18.582101999999999</v>
      </c>
      <c r="G9" s="10">
        <f>IF("n.d."='Solde-budget-base-dons compris'!H9,"na",'Solde-budget-base-dons compris'!H9)</f>
        <v>-8.1486341710000012</v>
      </c>
      <c r="H9" s="10">
        <f>IF("n.d."='Solde-budget-base-dons compris'!I9,"na",'Solde-budget-base-dons compris'!I9)</f>
        <v>-1.5090411240000041</v>
      </c>
      <c r="I9" s="10">
        <f>IF("n.d."='Solde-budget-base-dons compris'!J9,"na",'Solde-budget-base-dons compris'!J9)</f>
        <v>-3.7541507180000027</v>
      </c>
      <c r="J9" s="10">
        <f>IF("n.d."='Solde-budget-base-dons compris'!K9,"na",'Solde-budget-base-dons compris'!K9)</f>
        <v>8.9100000000000108</v>
      </c>
      <c r="K9" s="10">
        <f>IF("n.d."='Solde-budget-base-dons compris'!L9,"na",'Solde-budget-base-dons compris'!L9)</f>
        <v>70.653193974999979</v>
      </c>
      <c r="L9" s="10">
        <f>IF("n.d."='Solde-budget-base-dons compris'!M9,"na",'Solde-budget-base-dons compris'!M9)</f>
        <v>197.29824239499999</v>
      </c>
      <c r="M9" s="10">
        <f>IF("n.d."='Solde-budget-base-dons compris'!N9,"na",'Solde-budget-base-dons compris'!N9)</f>
        <v>187.24599999999998</v>
      </c>
      <c r="N9" s="10">
        <f>IF("n.d."='Solde-budget-base-dons compris'!O9,"na",'Solde-budget-base-dons compris'!O9)</f>
        <v>214.74645657799999</v>
      </c>
      <c r="O9" s="10">
        <f>IF("n.d."='Solde-budget-base-dons compris'!P9,"na",'Solde-budget-base-dons compris'!P9)</f>
        <v>286.67096117099993</v>
      </c>
      <c r="P9" s="10">
        <f>IF("n.d."='Solde-budget-base-dons compris'!Q9,"na",'Solde-budget-base-dons compris'!Q9)</f>
        <v>794.73524799999984</v>
      </c>
      <c r="Q9" s="10">
        <f>IF("n.d."='Solde-budget-base-dons compris'!R9,"na",'Solde-budget-base-dons compris'!R9)</f>
        <v>1146.2655400000001</v>
      </c>
      <c r="R9" s="10">
        <f>IF("n.d."='Solde-budget-base-dons compris'!S9,"na",'Solde-budget-base-dons compris'!S9)</f>
        <v>1071.9839999999995</v>
      </c>
      <c r="S9" s="10">
        <f>IF("n.d."='Solde-budget-base-dons compris'!T9,"na",'Solde-budget-base-dons compris'!T9)</f>
        <v>1292.5613494216404</v>
      </c>
      <c r="T9" s="10">
        <f>IF("n.d."='Solde-budget-base-dons compris'!U9,"na",'Solde-budget-base-dons compris'!U9)</f>
        <v>-219.40698334699982</v>
      </c>
      <c r="U9" s="10">
        <f>IF("n.d."='Solde-budget-base-dons compris'!V9,"na",'Solde-budget-base-dons compris'!V9)</f>
        <v>-365.9109999999996</v>
      </c>
      <c r="V9" s="10">
        <f>IF("n.d."='Solde-budget-base-dons compris'!W9,"na",'Solde-budget-base-dons compris'!W9)</f>
        <v>82.010999999999513</v>
      </c>
      <c r="W9" s="10">
        <f>IF("n.d."='Solde-budget-base-dons compris'!X9,"na",'Solde-budget-base-dons compris'!X9)</f>
        <v>-828.79000000000042</v>
      </c>
      <c r="X9" s="10">
        <f>IF("n.d."='Solde-budget-base-dons compris'!Y9,"na",'Solde-budget-base-dons compris'!Y9)</f>
        <v>-640.57399999999996</v>
      </c>
      <c r="Y9" s="10">
        <f>IF("n.d."='Solde-budget-base-dons compris'!Z9,"na",'Solde-budget-base-dons compris'!Z9)</f>
        <v>-801.99205969614286</v>
      </c>
      <c r="Z9" s="10">
        <f>IF("n.d."='Solde-budget-base-dons compris'!AA9,"na",'Solde-budget-base-dons compris'!AA9)</f>
        <v>-1180.386187519734</v>
      </c>
      <c r="AA9" s="10">
        <f>IF("n.d."='Solde-budget-base-dons compris'!AB9,"na",'Solde-budget-base-dons compris'!AB9)</f>
        <v>-748.67201184218607</v>
      </c>
      <c r="AB9" s="10">
        <f>IF("n.d."='Solde-budget-base-dons compris'!AC9,"na",'Solde-budget-base-dons compris'!AC9)</f>
        <v>-182.66782237519988</v>
      </c>
      <c r="AC9" s="10">
        <f>IF("n.d."='Solde-budget-base-dons compris'!AD9,"na",'Solde-budget-base-dons compris'!AD9)</f>
        <v>7.57660328797283</v>
      </c>
      <c r="AD9" s="10">
        <f>IF("n.d."='Solde-budget-base-dons compris'!AE9,"na",'Solde-budget-base-dons compris'!AE9)</f>
        <v>122.17161993691661</v>
      </c>
      <c r="AE9" s="10">
        <f>IF("n.d."='Solde-budget-base-dons compris'!AF9,"na",'Solde-budget-base-dons compris'!AF9)</f>
        <v>-106.39118284292863</v>
      </c>
      <c r="AF9" s="10">
        <f>IF("n.d."='Solde-budget-base-dons compris'!AG9,"na",'Solde-budget-base-dons compris'!AG9)</f>
        <v>177.68414306689863</v>
      </c>
      <c r="AG9" s="10">
        <f>IF("n.d."='Solde-budget-base-dons compris'!AH9,"na",'Solde-budget-base-dons compris'!AH9)</f>
        <v>1006.9065013014865</v>
      </c>
      <c r="AH9" s="10">
        <f>IF("n.d."='Solde-budget-base-dons compris'!AI9,"na",'Solde-budget-base-dons compris'!AI9)</f>
        <v>195.59954406570819</v>
      </c>
    </row>
    <row r="10" spans="1:34" s="11" customFormat="1" ht="12.75" customHeight="1" x14ac:dyDescent="0.2">
      <c r="A10" s="4" t="s">
        <v>14</v>
      </c>
      <c r="B10" s="10">
        <f>IF("n.d."='Solde-budget-base-dons compris'!C10,"na",'Solde-budget-base-dons compris'!C10)</f>
        <v>-19.966499999999996</v>
      </c>
      <c r="C10" s="10">
        <f>IF("n.d."='Solde-budget-base-dons compris'!D10,"na",'Solde-budget-base-dons compris'!D10)</f>
        <v>-39.816119999999991</v>
      </c>
      <c r="D10" s="10">
        <f>IF("n.d."='Solde-budget-base-dons compris'!E10,"na",'Solde-budget-base-dons compris'!E10)</f>
        <v>-27.493024664999997</v>
      </c>
      <c r="E10" s="10">
        <f>IF("n.d."='Solde-budget-base-dons compris'!F10,"na",'Solde-budget-base-dons compris'!F10)</f>
        <v>-31.21574727399998</v>
      </c>
      <c r="F10" s="10">
        <f>IF("n.d."='Solde-budget-base-dons compris'!G10,"na",'Solde-budget-base-dons compris'!G10)</f>
        <v>-31.986999999999966</v>
      </c>
      <c r="G10" s="10">
        <f>IF("n.d."='Solde-budget-base-dons compris'!H10,"na",'Solde-budget-base-dons compris'!H10)</f>
        <v>-41.624000000000024</v>
      </c>
      <c r="H10" s="10">
        <f>IF("n.d."='Solde-budget-base-dons compris'!I10,"na",'Solde-budget-base-dons compris'!I10)</f>
        <v>-34.163920999999995</v>
      </c>
      <c r="I10" s="10">
        <f>IF("n.d."='Solde-budget-base-dons compris'!J10,"na",'Solde-budget-base-dons compris'!J10)</f>
        <v>-31.75014800000001</v>
      </c>
      <c r="J10" s="10">
        <f>IF("n.d."='Solde-budget-base-dons compris'!K10,"na",'Solde-budget-base-dons compris'!K10)</f>
        <v>-52.171999999999997</v>
      </c>
      <c r="K10" s="10">
        <f>IF("n.d."='Solde-budget-base-dons compris'!L10,"na",'Solde-budget-base-dons compris'!L10)</f>
        <v>-66.579014999999984</v>
      </c>
      <c r="L10" s="10">
        <f>IF("n.d."='Solde-budget-base-dons compris'!M10,"na",'Solde-budget-base-dons compris'!M10)</f>
        <v>-61.225969000000006</v>
      </c>
      <c r="M10" s="10">
        <f>IF("n.d."='Solde-budget-base-dons compris'!N10,"na",'Solde-budget-base-dons compris'!N10)</f>
        <v>-83.254697000000021</v>
      </c>
      <c r="N10" s="10">
        <f>IF("n.d."='Solde-budget-base-dons compris'!O10,"na",'Solde-budget-base-dons compris'!O10)</f>
        <v>-69.145730721000007</v>
      </c>
      <c r="O10" s="10">
        <f>IF("n.d."='Solde-budget-base-dons compris'!P10,"na",'Solde-budget-base-dons compris'!P10)</f>
        <v>-54.08299999999997</v>
      </c>
      <c r="P10" s="10">
        <f>IF("n.d."='Solde-budget-base-dons compris'!Q10,"na",'Solde-budget-base-dons compris'!Q10)</f>
        <v>-11.063047000000026</v>
      </c>
      <c r="Q10" s="10">
        <f>IF("n.d."='Solde-budget-base-dons compris'!R10,"na",'Solde-budget-base-dons compris'!R10)</f>
        <v>73.047699999999921</v>
      </c>
      <c r="R10" s="10">
        <f>IF("n.d."='Solde-budget-base-dons compris'!S10,"na",'Solde-budget-base-dons compris'!S10)</f>
        <v>105.31875899999993</v>
      </c>
      <c r="S10" s="10">
        <f>IF("n.d."='Solde-budget-base-dons compris'!T10,"na",'Solde-budget-base-dons compris'!T10)</f>
        <v>168.11799999999999</v>
      </c>
      <c r="T10" s="10">
        <f>IF("n.d."='Solde-budget-base-dons compris'!U10,"na",'Solde-budget-base-dons compris'!U10)</f>
        <v>-359.84159999999991</v>
      </c>
      <c r="U10" s="10">
        <f>IF("n.d."='Solde-budget-base-dons compris'!V10,"na",'Solde-budget-base-dons compris'!V10)</f>
        <v>-140.25047177060122</v>
      </c>
      <c r="V10" s="10">
        <f>IF("n.d."='Solde-budget-base-dons compris'!W10,"na",'Solde-budget-base-dons compris'!W10)</f>
        <v>72.283499999999819</v>
      </c>
      <c r="W10" s="10">
        <f>IF("n.d."='Solde-budget-base-dons compris'!X10,"na",'Solde-budget-base-dons compris'!X10)</f>
        <v>-88.475283845800277</v>
      </c>
      <c r="X10" s="10">
        <f>IF("n.d."='Solde-budget-base-dons compris'!Y10,"na",'Solde-budget-base-dons compris'!Y10)</f>
        <v>-205.6</v>
      </c>
      <c r="Y10" s="10">
        <f>IF("n.d."='Solde-budget-base-dons compris'!Z10,"na",'Solde-budget-base-dons compris'!Z10)</f>
        <v>-19.538261559999455</v>
      </c>
      <c r="Z10" s="10">
        <f>IF("n.d."='Solde-budget-base-dons compris'!AA10,"na",'Solde-budget-base-dons compris'!AA10)</f>
        <v>-302.57300000000009</v>
      </c>
      <c r="AA10" s="10">
        <f>IF("n.d."='Solde-budget-base-dons compris'!AB10,"na",'Solde-budget-base-dons compris'!AB10)</f>
        <v>-147.97846378731174</v>
      </c>
      <c r="AB10" s="10">
        <f>IF("n.d."='Solde-budget-base-dons compris'!AC10,"na",'Solde-budget-base-dons compris'!AC10)</f>
        <v>-43</v>
      </c>
      <c r="AC10" s="10">
        <f>IF("n.d."='Solde-budget-base-dons compris'!AD10,"na",'Solde-budget-base-dons compris'!AD10)</f>
        <v>93.5</v>
      </c>
      <c r="AD10" s="10">
        <f>IF("n.d."='Solde-budget-base-dons compris'!AE10,"na",'Solde-budget-base-dons compris'!AE10)</f>
        <v>-39.737443803552537</v>
      </c>
      <c r="AE10" s="10">
        <f>IF("n.d."='Solde-budget-base-dons compris'!AF10,"na",'Solde-budget-base-dons compris'!AF10)</f>
        <v>77.154000000000451</v>
      </c>
      <c r="AF10" s="10">
        <f>IF("n.d."='Solde-budget-base-dons compris'!AG10,"na",'Solde-budget-base-dons compris'!AG10)</f>
        <v>-73.109405607019653</v>
      </c>
      <c r="AG10" s="10">
        <f>IF("n.d."='Solde-budget-base-dons compris'!AH10,"na",'Solde-budget-base-dons compris'!AH10)</f>
        <v>327.59938306576851</v>
      </c>
      <c r="AH10" s="10">
        <f>IF("n.d."='Solde-budget-base-dons compris'!AI10,"na",'Solde-budget-base-dons compris'!AI10)</f>
        <v>-97.544306661982773</v>
      </c>
    </row>
    <row r="11" spans="1:34" s="6" customFormat="1" x14ac:dyDescent="0.2">
      <c r="A11" s="2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34" x14ac:dyDescent="0.2">
      <c r="A12" s="23" t="s">
        <v>15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4" orientation="landscape" horizont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Solde-budget-base-dons compris</vt:lpstr>
      <vt:lpstr>Overall-Fiscal-Balance</vt:lpstr>
      <vt:lpstr>'Overall-Fiscal-Balance'!Zone_d_impression</vt:lpstr>
      <vt:lpstr>'Solde-budget-base-dons compris'!Zone_d_impression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2008-04-08T12:56:06Z</cp:lastPrinted>
  <dcterms:created xsi:type="dcterms:W3CDTF">2005-11-09T10:23:30Z</dcterms:created>
  <dcterms:modified xsi:type="dcterms:W3CDTF">2024-11-21T16:11:58Z</dcterms:modified>
</cp:coreProperties>
</file>