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adbdf\partages\UA1466_DATA\9. BASE DE DONNEES\1.TABLEAUX_DE_BORD\Site DGEI\Séries 2023\CEMAC\"/>
    </mc:Choice>
  </mc:AlternateContent>
  <bookViews>
    <workbookView xWindow="2145" yWindow="615" windowWidth="33675" windowHeight="5430"/>
  </bookViews>
  <sheets>
    <sheet name="Masse-monetaire" sheetId="1" r:id="rId1"/>
    <sheet name="Broad-money" sheetId="2" r:id="rId2"/>
  </sheets>
  <definedNames>
    <definedName name="_xlnm.Print_Area" localSheetId="1">'Broad-money'!$A$1:$R$10</definedName>
    <definedName name="_xlnm.Print_Area" localSheetId="0">'Masse-monetaire'!$B$1:$S$11</definedName>
  </definedNames>
  <calcPr calcId="162913"/>
</workbook>
</file>

<file path=xl/calcChain.xml><?xml version="1.0" encoding="utf-8"?>
<calcChain xmlns="http://schemas.openxmlformats.org/spreadsheetml/2006/main">
  <c r="AH4" i="2" l="1"/>
  <c r="AH5" i="2"/>
  <c r="AH6" i="2"/>
  <c r="AH7" i="2"/>
  <c r="AH8" i="2"/>
  <c r="AH9" i="2"/>
  <c r="AD5" i="2" l="1"/>
  <c r="AE5" i="2"/>
  <c r="AF5" i="2"/>
  <c r="AG5" i="2"/>
  <c r="AD6" i="2"/>
  <c r="AE6" i="2"/>
  <c r="AF6" i="2"/>
  <c r="AG6" i="2"/>
  <c r="AD7" i="2"/>
  <c r="AE7" i="2"/>
  <c r="AF7" i="2"/>
  <c r="AG7" i="2"/>
  <c r="AD8" i="2"/>
  <c r="AE8" i="2"/>
  <c r="AF8" i="2"/>
  <c r="AG8" i="2"/>
  <c r="AD9" i="2"/>
  <c r="AE9" i="2"/>
  <c r="AF9" i="2"/>
  <c r="AG9" i="2"/>
  <c r="AE4" i="2"/>
  <c r="AF4" i="2"/>
  <c r="AG4" i="2"/>
  <c r="AC3" i="2" l="1"/>
  <c r="AD3" i="2"/>
  <c r="AC4" i="2"/>
  <c r="AD4" i="2"/>
  <c r="AC5" i="2"/>
  <c r="AC6" i="2"/>
  <c r="AC7" i="2"/>
  <c r="AC8" i="2"/>
  <c r="AC9" i="2"/>
  <c r="AB3" i="2" l="1"/>
  <c r="AB4" i="2"/>
  <c r="AB5" i="2"/>
  <c r="AB6" i="2"/>
  <c r="AB7" i="2"/>
  <c r="AB8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<sst xmlns="http://schemas.openxmlformats.org/spreadsheetml/2006/main" count="19" uniqueCount="17">
  <si>
    <t>Masse monétaire</t>
  </si>
  <si>
    <t>Cameroun</t>
  </si>
  <si>
    <t>RCA</t>
  </si>
  <si>
    <t>Congo</t>
  </si>
  <si>
    <t>Gabon</t>
  </si>
  <si>
    <t>Tchad</t>
  </si>
  <si>
    <t>Guinée Équatoriale</t>
  </si>
  <si>
    <t>( en milliards de FCFA )</t>
  </si>
  <si>
    <t>Source : BEAC</t>
  </si>
  <si>
    <t xml:space="preserve">Broad money </t>
  </si>
  <si>
    <t>(billions of CFA Francs)</t>
  </si>
  <si>
    <t>Cameroon</t>
  </si>
  <si>
    <t>Central African Republic</t>
  </si>
  <si>
    <t>Equatorial Guinea</t>
  </si>
  <si>
    <t>Chad</t>
  </si>
  <si>
    <t>Source: Bank of Central African States</t>
  </si>
  <si>
    <t>CEMAC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</si>
</sst>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,##0.0"/>
    <numFmt numFmtId="166" formatCode="0.0%"/>
    <numFmt numFmtId="167" formatCode="0.00_)"/>
    <numFmt numFmtId="168" formatCode="0_)"/>
    <numFmt numFmtId="169" formatCode="General_)"/>
  </numFmts>
  <fonts count="7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Courier"/>
      <family val="3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7" fontId="5" fillId="0" borderId="0"/>
    <xf numFmtId="168" fontId="5" fillId="0" borderId="0"/>
    <xf numFmtId="169" fontId="5" fillId="0" borderId="0"/>
  </cellStyleXfs>
  <cellXfs count="33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164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 wrapText="1"/>
    </xf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6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4" fontId="4" fillId="2" borderId="0" xfId="3" applyNumberFormat="1" applyFont="1" applyFill="1" applyProtection="1"/>
    <xf numFmtId="164" fontId="4" fillId="0" borderId="0" xfId="3" applyNumberFormat="1" applyFont="1" applyFill="1" applyProtection="1"/>
    <xf numFmtId="164" fontId="4" fillId="0" borderId="0" xfId="3" applyNumberFormat="1" applyFont="1" applyFill="1" applyAlignment="1" applyProtection="1">
      <alignment horizontal="right"/>
    </xf>
    <xf numFmtId="164" fontId="4" fillId="0" borderId="0" xfId="2" applyNumberFormat="1" applyFont="1" applyFill="1" applyProtection="1"/>
    <xf numFmtId="164" fontId="4" fillId="2" borderId="0" xfId="2" applyNumberFormat="1" applyFont="1" applyFill="1" applyProtection="1"/>
    <xf numFmtId="164" fontId="4" fillId="0" borderId="0" xfId="1" applyNumberFormat="1" applyFont="1" applyFill="1" applyProtection="1"/>
    <xf numFmtId="164" fontId="4" fillId="2" borderId="0" xfId="1" applyNumberFormat="1" applyFont="1" applyFill="1" applyProtection="1"/>
    <xf numFmtId="164" fontId="4" fillId="0" borderId="0" xfId="0" applyNumberFormat="1" applyFont="1" applyAlignment="1">
      <alignment vertical="center"/>
    </xf>
    <xf numFmtId="164" fontId="6" fillId="2" borderId="0" xfId="0" applyNumberFormat="1" applyFont="1" applyFill="1" applyProtection="1"/>
  </cellXfs>
  <cellStyles count="4">
    <cellStyle name="Normal" xfId="0" builtinId="0"/>
    <cellStyle name="Normal 7" xfId="3"/>
    <cellStyle name="Normal_GUINEE" xfId="2"/>
    <cellStyle name="Normal_TCHA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33"/>
  <sheetViews>
    <sheetView tabSelected="1" zoomScaleNormal="100" workbookViewId="0">
      <selection activeCell="G23" sqref="G23"/>
    </sheetView>
  </sheetViews>
  <sheetFormatPr baseColWidth="10" defaultColWidth="11.42578125" defaultRowHeight="12.75" x14ac:dyDescent="0.2"/>
  <cols>
    <col min="1" max="1" width="11.42578125" style="10"/>
    <col min="2" max="2" width="19.42578125" style="10" customWidth="1"/>
    <col min="3" max="15" width="8.7109375" style="4" customWidth="1"/>
    <col min="16" max="26" width="8.7109375" style="10" customWidth="1"/>
    <col min="27" max="27" width="11.42578125" style="10" customWidth="1"/>
    <col min="28" max="31" width="11.42578125" style="10"/>
    <col min="32" max="34" width="15.140625" style="10" bestFit="1" customWidth="1"/>
    <col min="35" max="16384" width="11.42578125" style="10"/>
  </cols>
  <sheetData>
    <row r="1" spans="2:37" ht="18" customHeight="1" x14ac:dyDescent="0.25">
      <c r="B1" s="17" t="s">
        <v>0</v>
      </c>
      <c r="C1" s="23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9"/>
      <c r="Q1" s="9"/>
      <c r="R1" s="9"/>
      <c r="S1" s="9"/>
      <c r="T1" s="9"/>
    </row>
    <row r="2" spans="2:37" ht="13.5" customHeight="1" x14ac:dyDescent="0.2">
      <c r="B2" s="18" t="s">
        <v>7</v>
      </c>
      <c r="C2" s="2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9"/>
      <c r="Q2" s="9"/>
      <c r="R2" s="9"/>
      <c r="S2" s="9"/>
      <c r="T2" s="9"/>
    </row>
    <row r="3" spans="2:37" s="3" customFormat="1" ht="33" customHeight="1" x14ac:dyDescent="0.2">
      <c r="B3" s="1"/>
      <c r="C3" s="2">
        <v>1991</v>
      </c>
      <c r="D3" s="2">
        <v>1992</v>
      </c>
      <c r="E3" s="2">
        <v>1993</v>
      </c>
      <c r="F3" s="2">
        <v>1994</v>
      </c>
      <c r="G3" s="2">
        <v>1995</v>
      </c>
      <c r="H3" s="2">
        <v>1996</v>
      </c>
      <c r="I3" s="2">
        <v>1997</v>
      </c>
      <c r="J3" s="2">
        <v>1998</v>
      </c>
      <c r="K3" s="2">
        <v>1999</v>
      </c>
      <c r="L3" s="2">
        <v>2000</v>
      </c>
      <c r="M3" s="2">
        <v>2001</v>
      </c>
      <c r="N3" s="2">
        <v>2002</v>
      </c>
      <c r="O3" s="5">
        <v>2003</v>
      </c>
      <c r="P3" s="6">
        <v>2004</v>
      </c>
      <c r="Q3" s="6">
        <v>2005</v>
      </c>
      <c r="R3" s="6">
        <v>2006</v>
      </c>
      <c r="S3" s="6">
        <v>2007</v>
      </c>
      <c r="T3" s="6">
        <v>2008</v>
      </c>
      <c r="U3" s="6">
        <v>2009</v>
      </c>
      <c r="V3" s="6">
        <v>2010</v>
      </c>
      <c r="W3" s="6">
        <v>2011</v>
      </c>
      <c r="X3" s="6">
        <v>2012</v>
      </c>
      <c r="Y3" s="6">
        <v>2013</v>
      </c>
      <c r="Z3" s="6">
        <v>2014</v>
      </c>
      <c r="AA3" s="3">
        <v>2015</v>
      </c>
      <c r="AB3" s="3">
        <v>2016</v>
      </c>
      <c r="AC3" s="3">
        <v>2017</v>
      </c>
      <c r="AD3" s="3">
        <v>2018</v>
      </c>
      <c r="AE3" s="3">
        <v>2019</v>
      </c>
      <c r="AF3" s="3">
        <v>2020</v>
      </c>
      <c r="AG3" s="3">
        <v>2021</v>
      </c>
      <c r="AH3" s="3">
        <v>2022</v>
      </c>
      <c r="AI3" s="3">
        <v>2023</v>
      </c>
      <c r="AJ3" s="13"/>
      <c r="AK3" s="13"/>
    </row>
    <row r="4" spans="2:37" s="13" customFormat="1" x14ac:dyDescent="0.2">
      <c r="B4" s="15" t="s">
        <v>16</v>
      </c>
      <c r="C4" s="25">
        <v>1199.5999999999999</v>
      </c>
      <c r="D4" s="25">
        <v>1126.5999999999999</v>
      </c>
      <c r="E4" s="25">
        <v>1015.5</v>
      </c>
      <c r="F4" s="25">
        <v>1202.3</v>
      </c>
      <c r="G4" s="25">
        <v>1264.2</v>
      </c>
      <c r="H4" s="25">
        <v>1397.8</v>
      </c>
      <c r="I4" s="25">
        <v>1597.7</v>
      </c>
      <c r="J4" s="25">
        <v>1605.3</v>
      </c>
      <c r="K4" s="25">
        <v>1750.9</v>
      </c>
      <c r="L4" s="25">
        <v>2142.6999999999998</v>
      </c>
      <c r="M4" s="25">
        <v>2282.5</v>
      </c>
      <c r="N4" s="25">
        <v>2615.6</v>
      </c>
      <c r="O4" s="25">
        <v>2660</v>
      </c>
      <c r="P4" s="25">
        <v>2924.4</v>
      </c>
      <c r="Q4" s="25">
        <v>3447.4</v>
      </c>
      <c r="R4" s="25">
        <v>4085.1</v>
      </c>
      <c r="S4" s="25">
        <v>4613.8999999999996</v>
      </c>
      <c r="T4" s="25">
        <v>5476.4</v>
      </c>
      <c r="U4" s="25">
        <v>5839</v>
      </c>
      <c r="V4" s="25">
        <v>7275.4</v>
      </c>
      <c r="W4" s="25">
        <v>8633.5</v>
      </c>
      <c r="X4" s="25">
        <v>10082.9</v>
      </c>
      <c r="Y4" s="25">
        <v>10751.144</v>
      </c>
      <c r="Z4" s="25">
        <v>11395.138999999999</v>
      </c>
      <c r="AA4" s="25">
        <v>11250.235000000001</v>
      </c>
      <c r="AB4" s="25">
        <v>10615.591</v>
      </c>
      <c r="AC4" s="25">
        <v>10603</v>
      </c>
      <c r="AD4" s="31">
        <v>11545.995999999999</v>
      </c>
      <c r="AE4" s="31">
        <v>12256.253000000001</v>
      </c>
      <c r="AF4" s="31">
        <v>13652.933521762001</v>
      </c>
      <c r="AG4" s="31">
        <v>15375.372286527001</v>
      </c>
      <c r="AH4" s="31">
        <v>17456.259762436002</v>
      </c>
      <c r="AI4" s="31">
        <v>19050.741952689001</v>
      </c>
    </row>
    <row r="5" spans="2:37" s="13" customFormat="1" x14ac:dyDescent="0.2">
      <c r="B5" s="15" t="s">
        <v>1</v>
      </c>
      <c r="C5" s="25">
        <v>654.64100000000008</v>
      </c>
      <c r="D5" s="25">
        <v>606.93599999999992</v>
      </c>
      <c r="E5" s="25">
        <v>550.45299999999997</v>
      </c>
      <c r="F5" s="25">
        <v>689.84799999999996</v>
      </c>
      <c r="G5" s="25">
        <v>647.35899999999992</v>
      </c>
      <c r="H5" s="25">
        <v>560.495</v>
      </c>
      <c r="I5" s="25">
        <v>695.70500000000004</v>
      </c>
      <c r="J5" s="25">
        <v>745.61699999999996</v>
      </c>
      <c r="K5" s="25">
        <v>842.95100000000002</v>
      </c>
      <c r="L5" s="25">
        <v>1001.1429999999999</v>
      </c>
      <c r="M5" s="25">
        <v>1130.2719999999999</v>
      </c>
      <c r="N5" s="25">
        <v>1329.2139999999999</v>
      </c>
      <c r="O5" s="25">
        <v>1342.164</v>
      </c>
      <c r="P5" s="25">
        <v>1428.6619999999998</v>
      </c>
      <c r="Q5" s="25">
        <v>1502.4</v>
      </c>
      <c r="R5" s="25">
        <v>1638.712</v>
      </c>
      <c r="S5" s="25">
        <v>1887.9880000000001</v>
      </c>
      <c r="T5" s="25">
        <v>2149.91</v>
      </c>
      <c r="U5" s="25">
        <v>2299.7420000000002</v>
      </c>
      <c r="V5" s="25">
        <v>2625.436749941</v>
      </c>
      <c r="W5" s="25">
        <v>2880.9220209099999</v>
      </c>
      <c r="X5" s="25">
        <v>2939.4749999999999</v>
      </c>
      <c r="Y5" s="25">
        <v>3279.8119999999999</v>
      </c>
      <c r="Z5" s="25">
        <v>3645.154</v>
      </c>
      <c r="AA5" s="25">
        <v>3957.9180441479998</v>
      </c>
      <c r="AB5" s="25">
        <v>4163.0540000000001</v>
      </c>
      <c r="AC5" s="25">
        <v>4398.8310000000001</v>
      </c>
      <c r="AD5" s="31">
        <v>5042.7640000000001</v>
      </c>
      <c r="AE5" s="31">
        <v>5416.43</v>
      </c>
      <c r="AF5" s="31">
        <v>6109.902</v>
      </c>
      <c r="AG5" s="31">
        <v>7152.357</v>
      </c>
      <c r="AH5" s="31">
        <v>8010.098</v>
      </c>
      <c r="AI5" s="31">
        <v>8269.7951561600003</v>
      </c>
    </row>
    <row r="6" spans="2:37" s="13" customFormat="1" x14ac:dyDescent="0.2">
      <c r="B6" s="15" t="s">
        <v>2</v>
      </c>
      <c r="C6" s="25">
        <v>58.5</v>
      </c>
      <c r="D6" s="25">
        <v>57.160000000000004</v>
      </c>
      <c r="E6" s="25">
        <v>64.597999999999999</v>
      </c>
      <c r="F6" s="25">
        <v>115.289</v>
      </c>
      <c r="G6" s="25">
        <v>120.22005974999999</v>
      </c>
      <c r="H6" s="25">
        <v>126.06700000000001</v>
      </c>
      <c r="I6" s="25">
        <v>116.32799999999999</v>
      </c>
      <c r="J6" s="25">
        <v>97.544000000000011</v>
      </c>
      <c r="K6" s="25">
        <v>108.32799999999999</v>
      </c>
      <c r="L6" s="25">
        <v>110.91399999999999</v>
      </c>
      <c r="M6" s="25">
        <v>109.68999999999998</v>
      </c>
      <c r="N6" s="25">
        <v>105.22400000000002</v>
      </c>
      <c r="O6" s="25">
        <v>96.51400000000001</v>
      </c>
      <c r="P6" s="25">
        <v>110.23</v>
      </c>
      <c r="Q6" s="25">
        <v>128.42000000000002</v>
      </c>
      <c r="R6" s="25">
        <v>122.974</v>
      </c>
      <c r="S6" s="25">
        <v>118.47</v>
      </c>
      <c r="T6" s="25">
        <v>138.06299999999999</v>
      </c>
      <c r="U6" s="25">
        <v>156.11499999999998</v>
      </c>
      <c r="V6" s="26">
        <v>179.16000000000003</v>
      </c>
      <c r="W6" s="26">
        <v>206.21899999999999</v>
      </c>
      <c r="X6" s="24">
        <v>209.57300000000001</v>
      </c>
      <c r="Y6" s="24">
        <v>213.83499999999998</v>
      </c>
      <c r="Z6" s="25">
        <v>245.684</v>
      </c>
      <c r="AA6" s="25">
        <v>257.08199999999999</v>
      </c>
      <c r="AB6" s="25">
        <v>273.68599999999998</v>
      </c>
      <c r="AC6" s="25">
        <v>307.41500000000002</v>
      </c>
      <c r="AD6" s="31">
        <v>354.56799999999998</v>
      </c>
      <c r="AE6" s="31">
        <v>395.42500000000001</v>
      </c>
      <c r="AF6" s="31">
        <v>434.57900000000001</v>
      </c>
      <c r="AG6" s="31">
        <v>493.40600000000001</v>
      </c>
      <c r="AH6" s="31">
        <v>503.96</v>
      </c>
      <c r="AI6" s="31">
        <v>544.13699999999994</v>
      </c>
    </row>
    <row r="7" spans="2:37" s="13" customFormat="1" x14ac:dyDescent="0.2">
      <c r="B7" s="15" t="s">
        <v>3</v>
      </c>
      <c r="C7" s="13">
        <v>154.74</v>
      </c>
      <c r="D7" s="25">
        <v>130.41999999999999</v>
      </c>
      <c r="E7" s="25">
        <v>124.22200000000001</v>
      </c>
      <c r="F7" s="25">
        <v>159.268</v>
      </c>
      <c r="G7" s="25">
        <v>159.18600000000001</v>
      </c>
      <c r="H7" s="25">
        <v>184.173</v>
      </c>
      <c r="I7" s="25">
        <v>203.90600000000001</v>
      </c>
      <c r="J7" s="25">
        <v>172.364</v>
      </c>
      <c r="K7" s="25">
        <v>210.87300000000002</v>
      </c>
      <c r="L7" s="25">
        <v>334.28</v>
      </c>
      <c r="M7" s="25">
        <v>258.01100000000002</v>
      </c>
      <c r="N7" s="25">
        <v>291.69299999999998</v>
      </c>
      <c r="O7" s="25">
        <v>284.59099999999995</v>
      </c>
      <c r="P7" s="25">
        <v>329.98199999999997</v>
      </c>
      <c r="Q7" s="25">
        <v>449.67600000000004</v>
      </c>
      <c r="R7" s="25">
        <v>667.50200000000007</v>
      </c>
      <c r="S7" s="25">
        <v>714.66177104600001</v>
      </c>
      <c r="T7" s="25">
        <v>976.99500000000012</v>
      </c>
      <c r="U7" s="25">
        <v>1028.5840000000001</v>
      </c>
      <c r="V7" s="25">
        <v>1371.1589999999999</v>
      </c>
      <c r="W7" s="26">
        <v>1901.4329999999998</v>
      </c>
      <c r="X7" s="26">
        <v>2304.3760000000002</v>
      </c>
      <c r="Y7" s="26">
        <v>2321.9809999999998</v>
      </c>
      <c r="Z7" s="26">
        <v>2624.9119999999998</v>
      </c>
      <c r="AA7" s="26">
        <v>2330.125</v>
      </c>
      <c r="AB7" s="26">
        <v>1971.8320000000001</v>
      </c>
      <c r="AC7" s="26">
        <v>1766.14</v>
      </c>
      <c r="AD7" s="31">
        <v>1695.181</v>
      </c>
      <c r="AE7" s="31">
        <v>1829.691</v>
      </c>
      <c r="AF7" s="31">
        <v>2159.6610000000001</v>
      </c>
      <c r="AG7" s="31">
        <v>2285.0390000000002</v>
      </c>
      <c r="AH7" s="31">
        <v>2390.9369999999999</v>
      </c>
      <c r="AI7" s="31">
        <v>2741.6840000000002</v>
      </c>
    </row>
    <row r="8" spans="2:37" s="13" customFormat="1" x14ac:dyDescent="0.2">
      <c r="B8" s="15" t="s">
        <v>4</v>
      </c>
      <c r="C8" s="25">
        <v>268.12</v>
      </c>
      <c r="D8" s="25">
        <v>237.59899999999999</v>
      </c>
      <c r="E8" s="25">
        <v>233.44599999999997</v>
      </c>
      <c r="F8" s="25">
        <v>318.69299999999998</v>
      </c>
      <c r="G8" s="25">
        <v>357.149</v>
      </c>
      <c r="H8" s="25">
        <v>398.16200000000003</v>
      </c>
      <c r="I8" s="25">
        <v>464.81699999999995</v>
      </c>
      <c r="J8" s="25">
        <v>456.32099999999991</v>
      </c>
      <c r="K8" s="25">
        <v>449.04300000000001</v>
      </c>
      <c r="L8" s="25">
        <v>523.51099999999997</v>
      </c>
      <c r="M8" s="25">
        <v>567.90700000000004</v>
      </c>
      <c r="N8" s="25">
        <v>601.64900000000011</v>
      </c>
      <c r="O8" s="25">
        <v>595.05700000000002</v>
      </c>
      <c r="P8" s="25">
        <v>657.10500000000002</v>
      </c>
      <c r="Q8" s="25">
        <v>835.01800000000003</v>
      </c>
      <c r="R8" s="25">
        <v>978.97799999999995</v>
      </c>
      <c r="S8" s="25">
        <v>1046.557</v>
      </c>
      <c r="T8" s="25">
        <v>1140.2469999999998</v>
      </c>
      <c r="U8" s="25">
        <v>1172.9739999999999</v>
      </c>
      <c r="V8" s="25">
        <v>1401.899659504315</v>
      </c>
      <c r="W8" s="25">
        <v>1822.7340000000002</v>
      </c>
      <c r="X8" s="25">
        <v>2107.0740000000001</v>
      </c>
      <c r="Y8" s="25">
        <v>2243.3429999999998</v>
      </c>
      <c r="Z8" s="25">
        <v>2226.1570000000002</v>
      </c>
      <c r="AA8" s="25">
        <v>2259.931</v>
      </c>
      <c r="AB8" s="25">
        <v>2084.5230000000001</v>
      </c>
      <c r="AC8" s="25">
        <v>2004.845</v>
      </c>
      <c r="AD8" s="31">
        <v>2309.66</v>
      </c>
      <c r="AE8" s="31">
        <v>2334.5439999999999</v>
      </c>
      <c r="AF8" s="31">
        <v>2499.2249999999999</v>
      </c>
      <c r="AG8" s="31">
        <v>2625.6559999999999</v>
      </c>
      <c r="AH8" s="31">
        <v>3020.2959999999998</v>
      </c>
      <c r="AI8" s="31">
        <v>3312.7060000000001</v>
      </c>
    </row>
    <row r="9" spans="2:37" s="13" customFormat="1" x14ac:dyDescent="0.2">
      <c r="B9" s="15" t="s">
        <v>6</v>
      </c>
      <c r="C9" s="27">
        <v>2.6589999999999998</v>
      </c>
      <c r="D9" s="27">
        <v>3.8120000000000003</v>
      </c>
      <c r="E9" s="27">
        <v>3.2349999999999999</v>
      </c>
      <c r="F9" s="27">
        <v>7.7560000000000002</v>
      </c>
      <c r="G9" s="27">
        <v>11.530000000000001</v>
      </c>
      <c r="H9" s="27">
        <v>16.505991999999999</v>
      </c>
      <c r="I9" s="27">
        <v>18.042999999999999</v>
      </c>
      <c r="J9" s="27">
        <v>20.891999999999999</v>
      </c>
      <c r="K9" s="27">
        <v>35.161999999999999</v>
      </c>
      <c r="L9" s="27">
        <v>47.906999999999996</v>
      </c>
      <c r="M9" s="27">
        <v>58.826999999999998</v>
      </c>
      <c r="N9" s="27">
        <v>99.082999999999998</v>
      </c>
      <c r="O9" s="27">
        <v>155.24199999999999</v>
      </c>
      <c r="P9" s="27">
        <v>207.17700000000002</v>
      </c>
      <c r="Q9" s="27">
        <v>279.05399999999997</v>
      </c>
      <c r="R9" s="27">
        <v>318.52500000000003</v>
      </c>
      <c r="S9" s="27">
        <v>449.91699999999997</v>
      </c>
      <c r="T9" s="27">
        <v>585.34299999999996</v>
      </c>
      <c r="U9" s="28">
        <v>695.36756954599991</v>
      </c>
      <c r="V9" s="28">
        <v>1035.1019999999999</v>
      </c>
      <c r="W9" s="28">
        <v>1098.3139999999999</v>
      </c>
      <c r="X9" s="27">
        <v>1708.8709999999999</v>
      </c>
      <c r="Y9" s="27">
        <v>1826.931</v>
      </c>
      <c r="Z9" s="27">
        <v>1577.778</v>
      </c>
      <c r="AA9" s="27">
        <v>1407.204</v>
      </c>
      <c r="AB9" s="27">
        <v>1181.6130000000001</v>
      </c>
      <c r="AC9" s="27">
        <v>1193.396</v>
      </c>
      <c r="AD9" s="31">
        <v>1161.8969999999999</v>
      </c>
      <c r="AE9" s="31">
        <v>1070.4349999999999</v>
      </c>
      <c r="AF9" s="31">
        <v>1179.79</v>
      </c>
      <c r="AG9" s="31">
        <v>999.57299999999998</v>
      </c>
      <c r="AH9" s="31">
        <v>1206.5740000000001</v>
      </c>
      <c r="AI9" s="31">
        <v>1439.8620000000001</v>
      </c>
    </row>
    <row r="10" spans="2:37" s="13" customFormat="1" x14ac:dyDescent="0.2">
      <c r="B10" s="15" t="s">
        <v>5</v>
      </c>
      <c r="C10" s="29">
        <v>67.169999999999987</v>
      </c>
      <c r="D10" s="29">
        <v>60.370000000000005</v>
      </c>
      <c r="E10" s="29">
        <v>47.662999999999997</v>
      </c>
      <c r="F10" s="29">
        <v>62.6584</v>
      </c>
      <c r="G10" s="29">
        <v>93.2</v>
      </c>
      <c r="H10" s="29">
        <v>119.232</v>
      </c>
      <c r="I10" s="29">
        <v>114.34500000000001</v>
      </c>
      <c r="J10" s="29">
        <v>105.65300000000001</v>
      </c>
      <c r="K10" s="29">
        <v>102.77799999999999</v>
      </c>
      <c r="L10" s="29">
        <v>121.77799999999998</v>
      </c>
      <c r="M10" s="29">
        <v>148.60999999999999</v>
      </c>
      <c r="N10" s="29">
        <v>188.20399999999998</v>
      </c>
      <c r="O10" s="29">
        <v>182.32500000000002</v>
      </c>
      <c r="P10" s="29">
        <v>188.72499999999997</v>
      </c>
      <c r="Q10" s="30">
        <v>248.53399999999999</v>
      </c>
      <c r="R10" s="29">
        <v>377.291</v>
      </c>
      <c r="S10" s="29">
        <v>386.53800000000001</v>
      </c>
      <c r="T10" s="29">
        <v>496.13300000000004</v>
      </c>
      <c r="U10" s="29">
        <v>476.69926866400004</v>
      </c>
      <c r="V10" s="29">
        <v>604.04600000000005</v>
      </c>
      <c r="W10" s="29">
        <v>676.76499999999999</v>
      </c>
      <c r="X10" s="29">
        <v>774.90800000000002</v>
      </c>
      <c r="Y10" s="29">
        <v>832.70500000000004</v>
      </c>
      <c r="Z10" s="29">
        <v>1042.8910000000001</v>
      </c>
      <c r="AA10" s="29">
        <v>1002.376</v>
      </c>
      <c r="AB10" s="29">
        <v>922.22500000000002</v>
      </c>
      <c r="AC10" s="29">
        <v>895.78899999999999</v>
      </c>
      <c r="AD10" s="31">
        <v>940.37799999999993</v>
      </c>
      <c r="AE10" s="31">
        <v>1164.067</v>
      </c>
      <c r="AF10" s="31">
        <v>1285.577</v>
      </c>
      <c r="AG10" s="31">
        <v>1522.7650000000001</v>
      </c>
      <c r="AH10" s="31">
        <v>1921.9649999999999</v>
      </c>
      <c r="AI10" s="31">
        <v>2201.7910000000002</v>
      </c>
    </row>
    <row r="11" spans="2:37" x14ac:dyDescent="0.2">
      <c r="B11" s="1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AE11" s="13"/>
      <c r="AF11" s="13"/>
      <c r="AG11" s="13"/>
      <c r="AH11" s="13"/>
      <c r="AI11" s="13"/>
      <c r="AJ11" s="13"/>
      <c r="AK11" s="13"/>
    </row>
    <row r="12" spans="2:37" x14ac:dyDescent="0.2">
      <c r="B12" s="16" t="s">
        <v>8</v>
      </c>
    </row>
    <row r="13" spans="2:37" x14ac:dyDescent="0.2">
      <c r="AB13" s="13"/>
      <c r="AC13" s="13"/>
      <c r="AD13" s="13"/>
      <c r="AE13" s="13"/>
      <c r="AF13" s="13"/>
      <c r="AG13" s="13"/>
      <c r="AH13" s="13"/>
      <c r="AI13" s="13"/>
      <c r="AJ13" s="13"/>
    </row>
    <row r="14" spans="2:37" x14ac:dyDescent="0.2">
      <c r="AB14" s="13"/>
      <c r="AC14" s="13"/>
      <c r="AD14" s="13"/>
      <c r="AE14" s="13"/>
      <c r="AF14" s="13"/>
      <c r="AG14" s="13"/>
      <c r="AH14" s="13"/>
      <c r="AI14" s="13"/>
      <c r="AJ14" s="13"/>
    </row>
    <row r="15" spans="2:37" x14ac:dyDescent="0.2">
      <c r="AB15" s="7"/>
      <c r="AC15" s="7"/>
      <c r="AD15" s="7"/>
      <c r="AE15" s="13"/>
      <c r="AF15" s="13"/>
      <c r="AG15" s="13"/>
      <c r="AH15" s="13"/>
      <c r="AI15" s="13"/>
      <c r="AJ15" s="13"/>
    </row>
    <row r="16" spans="2:37" x14ac:dyDescent="0.2">
      <c r="AB16" s="7"/>
      <c r="AC16" s="7"/>
      <c r="AD16" s="7"/>
      <c r="AE16" s="13"/>
      <c r="AF16" s="13"/>
      <c r="AG16" s="13"/>
      <c r="AH16" s="13"/>
      <c r="AI16" s="13"/>
      <c r="AJ16" s="13"/>
    </row>
    <row r="17" spans="3:36" x14ac:dyDescent="0.2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B17" s="7"/>
      <c r="AC17" s="7"/>
      <c r="AD17" s="7"/>
      <c r="AE17" s="31"/>
      <c r="AF17" s="31"/>
      <c r="AG17" s="31"/>
      <c r="AH17" s="31"/>
      <c r="AI17" s="13"/>
      <c r="AJ17" s="13"/>
    </row>
    <row r="18" spans="3:36" x14ac:dyDescent="0.2"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B18" s="7"/>
      <c r="AC18" s="7"/>
      <c r="AD18" s="7"/>
      <c r="AE18" s="31"/>
      <c r="AF18" s="31"/>
      <c r="AG18" s="31"/>
      <c r="AH18" s="31"/>
      <c r="AI18" s="13"/>
      <c r="AJ18" s="13"/>
    </row>
    <row r="19" spans="3:36" x14ac:dyDescent="0.2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B19" s="7"/>
      <c r="AC19" s="7"/>
      <c r="AD19" s="7"/>
      <c r="AE19" s="31"/>
      <c r="AF19" s="31"/>
      <c r="AG19" s="31"/>
      <c r="AH19" s="31"/>
      <c r="AI19" s="13"/>
      <c r="AJ19" s="13"/>
    </row>
    <row r="20" spans="3:36" x14ac:dyDescent="0.2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B20" s="7"/>
      <c r="AC20" s="7"/>
      <c r="AD20" s="7"/>
      <c r="AE20" s="31"/>
      <c r="AF20" s="31"/>
      <c r="AG20" s="31"/>
      <c r="AH20" s="31"/>
      <c r="AI20" s="13"/>
      <c r="AJ20" s="13"/>
    </row>
    <row r="21" spans="3:36" x14ac:dyDescent="0.2"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B21" s="7"/>
      <c r="AC21" s="7"/>
      <c r="AD21" s="7"/>
      <c r="AE21" s="31"/>
      <c r="AF21" s="31"/>
      <c r="AG21" s="31"/>
      <c r="AH21" s="31"/>
      <c r="AI21" s="13"/>
      <c r="AJ21" s="13"/>
    </row>
    <row r="22" spans="3:36" ht="15.75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31"/>
      <c r="AE22" s="31"/>
      <c r="AF22" s="31"/>
      <c r="AG22" s="31"/>
      <c r="AH22" s="32"/>
      <c r="AI22" s="13"/>
      <c r="AJ22" s="13"/>
    </row>
    <row r="23" spans="3:36" x14ac:dyDescent="0.2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31"/>
      <c r="AF23" s="31"/>
      <c r="AG23" s="31"/>
      <c r="AH23" s="31"/>
      <c r="AI23" s="13"/>
      <c r="AJ23" s="13"/>
    </row>
    <row r="24" spans="3:36" x14ac:dyDescent="0.2">
      <c r="AA24" s="7"/>
      <c r="AB24" s="7"/>
      <c r="AC24" s="7"/>
      <c r="AD24" s="7"/>
      <c r="AE24" s="13"/>
      <c r="AF24" s="13"/>
    </row>
    <row r="25" spans="3:36" x14ac:dyDescent="0.2">
      <c r="AA25" s="7"/>
      <c r="AB25" s="7"/>
      <c r="AC25" s="7"/>
      <c r="AD25" s="7"/>
      <c r="AE25" s="13"/>
      <c r="AF25" s="13"/>
    </row>
    <row r="26" spans="3:36" x14ac:dyDescent="0.2">
      <c r="AA26" s="7"/>
      <c r="AB26" s="7"/>
      <c r="AC26" s="7"/>
      <c r="AD26" s="7"/>
      <c r="AE26" s="13"/>
      <c r="AF26" s="13"/>
    </row>
    <row r="27" spans="3:36" x14ac:dyDescent="0.2"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3:36" x14ac:dyDescent="0.2"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3:36" x14ac:dyDescent="0.2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3:36" x14ac:dyDescent="0.2"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3:36" x14ac:dyDescent="0.2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3:36" x14ac:dyDescent="0.2"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</row>
    <row r="33" spans="3:34" x14ac:dyDescent="0.2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</sheetData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1" orientation="landscape" horizontalDpi="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"/>
  <sheetViews>
    <sheetView topLeftCell="M1" zoomScaleNormal="100" workbookViewId="0">
      <selection activeCell="AE19" sqref="AE19"/>
    </sheetView>
  </sheetViews>
  <sheetFormatPr baseColWidth="10" defaultColWidth="11.42578125" defaultRowHeight="12.75" x14ac:dyDescent="0.2"/>
  <cols>
    <col min="1" max="1" width="25" style="10" customWidth="1"/>
    <col min="2" max="14" width="8.7109375" style="4" customWidth="1"/>
    <col min="15" max="25" width="8.7109375" style="10" customWidth="1"/>
    <col min="26" max="16384" width="11.42578125" style="10"/>
  </cols>
  <sheetData>
    <row r="1" spans="1:34" ht="18" customHeight="1" x14ac:dyDescent="0.25">
      <c r="A1" s="17" t="s">
        <v>9</v>
      </c>
      <c r="B1" s="1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  <c r="P1" s="9"/>
      <c r="Q1" s="9"/>
      <c r="R1" s="9"/>
      <c r="S1" s="9"/>
    </row>
    <row r="2" spans="1:34" ht="13.5" customHeight="1" x14ac:dyDescent="0.2">
      <c r="A2" s="18" t="s">
        <v>10</v>
      </c>
      <c r="B2" s="18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9"/>
      <c r="P2" s="9"/>
      <c r="Q2" s="9"/>
      <c r="R2" s="9"/>
      <c r="S2" s="9"/>
    </row>
    <row r="3" spans="1:34" s="3" customFormat="1" ht="33" customHeight="1" x14ac:dyDescent="0.2">
      <c r="A3" s="19"/>
      <c r="B3" s="2">
        <f>'Masse-monetaire'!C3</f>
        <v>1991</v>
      </c>
      <c r="C3" s="2">
        <f>'Masse-monetaire'!D3</f>
        <v>1992</v>
      </c>
      <c r="D3" s="2">
        <f>'Masse-monetaire'!E3</f>
        <v>1993</v>
      </c>
      <c r="E3" s="2">
        <f>'Masse-monetaire'!F3</f>
        <v>1994</v>
      </c>
      <c r="F3" s="2">
        <f>'Masse-monetaire'!G3</f>
        <v>1995</v>
      </c>
      <c r="G3" s="2">
        <f>'Masse-monetaire'!H3</f>
        <v>1996</v>
      </c>
      <c r="H3" s="2">
        <f>'Masse-monetaire'!I3</f>
        <v>1997</v>
      </c>
      <c r="I3" s="2">
        <f>'Masse-monetaire'!J3</f>
        <v>1998</v>
      </c>
      <c r="J3" s="2">
        <f>'Masse-monetaire'!K3</f>
        <v>1999</v>
      </c>
      <c r="K3" s="2">
        <f>'Masse-monetaire'!L3</f>
        <v>2000</v>
      </c>
      <c r="L3" s="2">
        <f>'Masse-monetaire'!M3</f>
        <v>2001</v>
      </c>
      <c r="M3" s="2">
        <f>'Masse-monetaire'!N3</f>
        <v>2002</v>
      </c>
      <c r="N3" s="2">
        <f>'Masse-monetaire'!O3</f>
        <v>2003</v>
      </c>
      <c r="O3" s="2">
        <f>'Masse-monetaire'!P3</f>
        <v>2004</v>
      </c>
      <c r="P3" s="2">
        <f>'Masse-monetaire'!Q3</f>
        <v>2005</v>
      </c>
      <c r="Q3" s="2">
        <f>'Masse-monetaire'!R3</f>
        <v>2006</v>
      </c>
      <c r="R3" s="2">
        <f>'Masse-monetaire'!S3</f>
        <v>2007</v>
      </c>
      <c r="S3" s="2">
        <f>'Masse-monetaire'!T3</f>
        <v>2008</v>
      </c>
      <c r="T3" s="2">
        <f>'Masse-monetaire'!U3</f>
        <v>2009</v>
      </c>
      <c r="U3" s="2">
        <f>'Masse-monetaire'!V3</f>
        <v>2010</v>
      </c>
      <c r="V3" s="2">
        <f>'Masse-monetaire'!W3</f>
        <v>2011</v>
      </c>
      <c r="W3" s="2">
        <f>'Masse-monetaire'!X3</f>
        <v>2012</v>
      </c>
      <c r="X3" s="2">
        <f>'Masse-monetaire'!Y3</f>
        <v>2013</v>
      </c>
      <c r="Y3" s="2">
        <f>'Masse-monetaire'!Z3</f>
        <v>2014</v>
      </c>
      <c r="Z3" s="2">
        <f>'Masse-monetaire'!AA3</f>
        <v>2015</v>
      </c>
      <c r="AA3" s="2">
        <f>'Masse-monetaire'!AB3</f>
        <v>2016</v>
      </c>
      <c r="AB3" s="2">
        <f>'Masse-monetaire'!AC3</f>
        <v>2017</v>
      </c>
      <c r="AC3" s="2">
        <f>'Masse-monetaire'!AD3</f>
        <v>2018</v>
      </c>
      <c r="AD3" s="2">
        <f>'Masse-monetaire'!AE3</f>
        <v>2019</v>
      </c>
      <c r="AE3" s="3">
        <v>2020</v>
      </c>
      <c r="AF3" s="3">
        <v>2021</v>
      </c>
      <c r="AG3" s="3">
        <v>2022</v>
      </c>
      <c r="AH3" s="3">
        <v>2023</v>
      </c>
    </row>
    <row r="4" spans="1:34" s="13" customFormat="1" x14ac:dyDescent="0.2">
      <c r="A4" s="20" t="s">
        <v>11</v>
      </c>
      <c r="B4" s="14">
        <f>IF("n.d."='Masse-monetaire'!C5,"na",'Masse-monetaire'!C5)</f>
        <v>654.64100000000008</v>
      </c>
      <c r="C4" s="14">
        <f>IF("n.d."='Masse-monetaire'!D5,"na",'Masse-monetaire'!D5)</f>
        <v>606.93599999999992</v>
      </c>
      <c r="D4" s="14">
        <f>IF("n.d."='Masse-monetaire'!E5,"na",'Masse-monetaire'!E5)</f>
        <v>550.45299999999997</v>
      </c>
      <c r="E4" s="14">
        <f>IF("n.d."='Masse-monetaire'!F5,"na",'Masse-monetaire'!F5)</f>
        <v>689.84799999999996</v>
      </c>
      <c r="F4" s="14">
        <f>IF("n.d."='Masse-monetaire'!G5,"na",'Masse-monetaire'!G5)</f>
        <v>647.35899999999992</v>
      </c>
      <c r="G4" s="14">
        <f>IF("n.d."='Masse-monetaire'!H5,"na",'Masse-monetaire'!H5)</f>
        <v>560.495</v>
      </c>
      <c r="H4" s="14">
        <f>IF("n.d."='Masse-monetaire'!I5,"na",'Masse-monetaire'!I5)</f>
        <v>695.70500000000004</v>
      </c>
      <c r="I4" s="14">
        <f>IF("n.d."='Masse-monetaire'!J5,"na",'Masse-monetaire'!J5)</f>
        <v>745.61699999999996</v>
      </c>
      <c r="J4" s="14">
        <f>IF("n.d."='Masse-monetaire'!K5,"na",'Masse-monetaire'!K5)</f>
        <v>842.95100000000002</v>
      </c>
      <c r="K4" s="14">
        <f>IF("n.d."='Masse-monetaire'!L5,"na",'Masse-monetaire'!L5)</f>
        <v>1001.1429999999999</v>
      </c>
      <c r="L4" s="14">
        <f>IF("n.d."='Masse-monetaire'!M5,"na",'Masse-monetaire'!M5)</f>
        <v>1130.2719999999999</v>
      </c>
      <c r="M4" s="14">
        <f>IF("n.d."='Masse-monetaire'!N5,"na",'Masse-monetaire'!N5)</f>
        <v>1329.2139999999999</v>
      </c>
      <c r="N4" s="14">
        <f>IF("n.d."='Masse-monetaire'!O5,"na",'Masse-monetaire'!O5)</f>
        <v>1342.164</v>
      </c>
      <c r="O4" s="14">
        <f>IF("n.d."='Masse-monetaire'!P5,"na",'Masse-monetaire'!P5)</f>
        <v>1428.6619999999998</v>
      </c>
      <c r="P4" s="14">
        <f>IF("n.d."='Masse-monetaire'!Q5,"na",'Masse-monetaire'!Q5)</f>
        <v>1502.4</v>
      </c>
      <c r="Q4" s="14">
        <f>IF("n.d."='Masse-monetaire'!R5,"na",'Masse-monetaire'!R5)</f>
        <v>1638.712</v>
      </c>
      <c r="R4" s="14">
        <f>IF("n.d."='Masse-monetaire'!S5,"na",'Masse-monetaire'!S5)</f>
        <v>1887.9880000000001</v>
      </c>
      <c r="S4" s="14">
        <f>IF("n.d."='Masse-monetaire'!T5,"na",'Masse-monetaire'!T5)</f>
        <v>2149.91</v>
      </c>
      <c r="T4" s="14">
        <f>IF("n.d."='Masse-monetaire'!U5,"na",'Masse-monetaire'!U5)</f>
        <v>2299.7420000000002</v>
      </c>
      <c r="U4" s="14">
        <f>IF("n.d."='Masse-monetaire'!V5,"na",'Masse-monetaire'!V5)</f>
        <v>2625.436749941</v>
      </c>
      <c r="V4" s="14">
        <f>IF("n.d."='Masse-monetaire'!W5,"na",'Masse-monetaire'!W5)</f>
        <v>2880.9220209099999</v>
      </c>
      <c r="W4" s="14">
        <f>IF("n.d."='Masse-monetaire'!X5,"na",'Masse-monetaire'!X5)</f>
        <v>2939.4749999999999</v>
      </c>
      <c r="X4" s="14">
        <f>IF("n.d."='Masse-monetaire'!Y5,"na",'Masse-monetaire'!Y5)</f>
        <v>3279.8119999999999</v>
      </c>
      <c r="Y4" s="14">
        <f>IF("n.d."='Masse-monetaire'!Z5,"na",'Masse-monetaire'!Z5)</f>
        <v>3645.154</v>
      </c>
      <c r="Z4" s="14">
        <f>IF("n.d."='Masse-monetaire'!AA5,"na",'Masse-monetaire'!AA5)</f>
        <v>3957.9180441479998</v>
      </c>
      <c r="AA4" s="14">
        <f>IF("n.d."='Masse-monetaire'!AB5,"na",'Masse-monetaire'!AB5)</f>
        <v>4163.0540000000001</v>
      </c>
      <c r="AB4" s="14">
        <f>IF("n.d."='Masse-monetaire'!AC5,"na",'Masse-monetaire'!AC5)</f>
        <v>4398.8310000000001</v>
      </c>
      <c r="AC4" s="14">
        <f>IF("n.d."='Masse-monetaire'!AD5,"na",'Masse-monetaire'!AD5)</f>
        <v>5042.7640000000001</v>
      </c>
      <c r="AD4" s="14">
        <f>IF("n.d."='Masse-monetaire'!AE5,"na",'Masse-monetaire'!AE5)</f>
        <v>5416.43</v>
      </c>
      <c r="AE4" s="14">
        <f>IF("n.d."='Masse-monetaire'!AF5,"na",'Masse-monetaire'!AF5)</f>
        <v>6109.902</v>
      </c>
      <c r="AF4" s="14">
        <f>IF("n.d."='Masse-monetaire'!AG5,"na",'Masse-monetaire'!AG5)</f>
        <v>7152.357</v>
      </c>
      <c r="AG4" s="14">
        <f>IF("n.d."='Masse-monetaire'!AH5,"na",'Masse-monetaire'!AH5)</f>
        <v>8010.098</v>
      </c>
      <c r="AH4" s="14">
        <f>IF("n.d."='Masse-monetaire'!AI5,"na",'Masse-monetaire'!AI5)</f>
        <v>8269.7951561600003</v>
      </c>
    </row>
    <row r="5" spans="1:34" s="13" customFormat="1" x14ac:dyDescent="0.2">
      <c r="A5" s="20" t="s">
        <v>12</v>
      </c>
      <c r="B5" s="14">
        <f>IF("n.d."='Masse-monetaire'!C6,"na",'Masse-monetaire'!C6)</f>
        <v>58.5</v>
      </c>
      <c r="C5" s="14">
        <f>IF("n.d."='Masse-monetaire'!D6,"na",'Masse-monetaire'!D6)</f>
        <v>57.160000000000004</v>
      </c>
      <c r="D5" s="14">
        <f>IF("n.d."='Masse-monetaire'!E6,"na",'Masse-monetaire'!E6)</f>
        <v>64.597999999999999</v>
      </c>
      <c r="E5" s="14">
        <f>IF("n.d."='Masse-monetaire'!F6,"na",'Masse-monetaire'!F6)</f>
        <v>115.289</v>
      </c>
      <c r="F5" s="14">
        <f>IF("n.d."='Masse-monetaire'!G6,"na",'Masse-monetaire'!G6)</f>
        <v>120.22005974999999</v>
      </c>
      <c r="G5" s="14">
        <f>IF("n.d."='Masse-monetaire'!H6,"na",'Masse-monetaire'!H6)</f>
        <v>126.06700000000001</v>
      </c>
      <c r="H5" s="14">
        <f>IF("n.d."='Masse-monetaire'!I6,"na",'Masse-monetaire'!I6)</f>
        <v>116.32799999999999</v>
      </c>
      <c r="I5" s="14">
        <f>IF("n.d."='Masse-monetaire'!J6,"na",'Masse-monetaire'!J6)</f>
        <v>97.544000000000011</v>
      </c>
      <c r="J5" s="14">
        <f>IF("n.d."='Masse-monetaire'!K6,"na",'Masse-monetaire'!K6)</f>
        <v>108.32799999999999</v>
      </c>
      <c r="K5" s="14">
        <f>IF("n.d."='Masse-monetaire'!L6,"na",'Masse-monetaire'!L6)</f>
        <v>110.91399999999999</v>
      </c>
      <c r="L5" s="14">
        <f>IF("n.d."='Masse-monetaire'!M6,"na",'Masse-monetaire'!M6)</f>
        <v>109.68999999999998</v>
      </c>
      <c r="M5" s="14">
        <f>IF("n.d."='Masse-monetaire'!N6,"na",'Masse-monetaire'!N6)</f>
        <v>105.22400000000002</v>
      </c>
      <c r="N5" s="14">
        <f>IF("n.d."='Masse-monetaire'!O6,"na",'Masse-monetaire'!O6)</f>
        <v>96.51400000000001</v>
      </c>
      <c r="O5" s="14">
        <f>IF("n.d."='Masse-monetaire'!P6,"na",'Masse-monetaire'!P6)</f>
        <v>110.23</v>
      </c>
      <c r="P5" s="14">
        <f>IF("n.d."='Masse-monetaire'!Q6,"na",'Masse-monetaire'!Q6)</f>
        <v>128.42000000000002</v>
      </c>
      <c r="Q5" s="14">
        <f>IF("n.d."='Masse-monetaire'!R6,"na",'Masse-monetaire'!R6)</f>
        <v>122.974</v>
      </c>
      <c r="R5" s="14">
        <f>IF("n.d."='Masse-monetaire'!S6,"na",'Masse-monetaire'!S6)</f>
        <v>118.47</v>
      </c>
      <c r="S5" s="14">
        <f>IF("n.d."='Masse-monetaire'!T6,"na",'Masse-monetaire'!T6)</f>
        <v>138.06299999999999</v>
      </c>
      <c r="T5" s="14">
        <f>IF("n.d."='Masse-monetaire'!U6,"na",'Masse-monetaire'!U6)</f>
        <v>156.11499999999998</v>
      </c>
      <c r="U5" s="14">
        <f>IF("n.d."='Masse-monetaire'!V6,"na",'Masse-monetaire'!V6)</f>
        <v>179.16000000000003</v>
      </c>
      <c r="V5" s="14">
        <f>IF("n.d."='Masse-monetaire'!W6,"na",'Masse-monetaire'!W6)</f>
        <v>206.21899999999999</v>
      </c>
      <c r="W5" s="14">
        <f>IF("n.d."='Masse-monetaire'!X6,"na",'Masse-monetaire'!X6)</f>
        <v>209.57300000000001</v>
      </c>
      <c r="X5" s="14">
        <f>IF("n.d."='Masse-monetaire'!Y6,"na",'Masse-monetaire'!Y6)</f>
        <v>213.83499999999998</v>
      </c>
      <c r="Y5" s="14">
        <f>IF("n.d."='Masse-monetaire'!Z6,"na",'Masse-monetaire'!Z6)</f>
        <v>245.684</v>
      </c>
      <c r="Z5" s="14">
        <f>IF("n.d."='Masse-monetaire'!AA6,"na",'Masse-monetaire'!AA6)</f>
        <v>257.08199999999999</v>
      </c>
      <c r="AA5" s="14">
        <f>IF("n.d."='Masse-monetaire'!AB6,"na",'Masse-monetaire'!AB6)</f>
        <v>273.68599999999998</v>
      </c>
      <c r="AB5" s="14">
        <f>IF("n.d."='Masse-monetaire'!AC6,"na",'Masse-monetaire'!AC6)</f>
        <v>307.41500000000002</v>
      </c>
      <c r="AC5" s="14">
        <f>IF("n.d."='Masse-monetaire'!AD6,"na",'Masse-monetaire'!AD6)</f>
        <v>354.56799999999998</v>
      </c>
      <c r="AD5" s="14">
        <f>IF("n.d."='Masse-monetaire'!AE6,"na",'Masse-monetaire'!AE6)</f>
        <v>395.42500000000001</v>
      </c>
      <c r="AE5" s="14">
        <f>IF("n.d."='Masse-monetaire'!AF6,"na",'Masse-monetaire'!AF6)</f>
        <v>434.57900000000001</v>
      </c>
      <c r="AF5" s="14">
        <f>IF("n.d."='Masse-monetaire'!AG6,"na",'Masse-monetaire'!AG6)</f>
        <v>493.40600000000001</v>
      </c>
      <c r="AG5" s="14">
        <f>IF("n.d."='Masse-monetaire'!AH6,"na",'Masse-monetaire'!AH6)</f>
        <v>503.96</v>
      </c>
      <c r="AH5" s="14">
        <f>IF("n.d."='Masse-monetaire'!AI6,"na",'Masse-monetaire'!AI6)</f>
        <v>544.13699999999994</v>
      </c>
    </row>
    <row r="6" spans="1:34" s="13" customFormat="1" x14ac:dyDescent="0.2">
      <c r="A6" s="20" t="s">
        <v>3</v>
      </c>
      <c r="B6" s="14">
        <f>IF("n.d."='Masse-monetaire'!C7,"na",'Masse-monetaire'!C7)</f>
        <v>154.74</v>
      </c>
      <c r="C6" s="14">
        <f>IF("n.d."='Masse-monetaire'!D7,"na",'Masse-monetaire'!D7)</f>
        <v>130.41999999999999</v>
      </c>
      <c r="D6" s="14">
        <f>IF("n.d."='Masse-monetaire'!E7,"na",'Masse-monetaire'!E7)</f>
        <v>124.22200000000001</v>
      </c>
      <c r="E6" s="14">
        <f>IF("n.d."='Masse-monetaire'!F7,"na",'Masse-monetaire'!F7)</f>
        <v>159.268</v>
      </c>
      <c r="F6" s="14">
        <f>IF("n.d."='Masse-monetaire'!G7,"na",'Masse-monetaire'!G7)</f>
        <v>159.18600000000001</v>
      </c>
      <c r="G6" s="14">
        <f>IF("n.d."='Masse-monetaire'!H7,"na",'Masse-monetaire'!H7)</f>
        <v>184.173</v>
      </c>
      <c r="H6" s="14">
        <f>IF("n.d."='Masse-monetaire'!I7,"na",'Masse-monetaire'!I7)</f>
        <v>203.90600000000001</v>
      </c>
      <c r="I6" s="14">
        <f>IF("n.d."='Masse-monetaire'!J7,"na",'Masse-monetaire'!J7)</f>
        <v>172.364</v>
      </c>
      <c r="J6" s="14">
        <f>IF("n.d."='Masse-monetaire'!K7,"na",'Masse-monetaire'!K7)</f>
        <v>210.87300000000002</v>
      </c>
      <c r="K6" s="14">
        <f>IF("n.d."='Masse-monetaire'!L7,"na",'Masse-monetaire'!L7)</f>
        <v>334.28</v>
      </c>
      <c r="L6" s="14">
        <f>IF("n.d."='Masse-monetaire'!M7,"na",'Masse-monetaire'!M7)</f>
        <v>258.01100000000002</v>
      </c>
      <c r="M6" s="14">
        <f>IF("n.d."='Masse-monetaire'!N7,"na",'Masse-monetaire'!N7)</f>
        <v>291.69299999999998</v>
      </c>
      <c r="N6" s="14">
        <f>IF("n.d."='Masse-monetaire'!O7,"na",'Masse-monetaire'!O7)</f>
        <v>284.59099999999995</v>
      </c>
      <c r="O6" s="14">
        <f>IF("n.d."='Masse-monetaire'!P7,"na",'Masse-monetaire'!P7)</f>
        <v>329.98199999999997</v>
      </c>
      <c r="P6" s="14">
        <f>IF("n.d."='Masse-monetaire'!Q7,"na",'Masse-monetaire'!Q7)</f>
        <v>449.67600000000004</v>
      </c>
      <c r="Q6" s="14">
        <f>IF("n.d."='Masse-monetaire'!R7,"na",'Masse-monetaire'!R7)</f>
        <v>667.50200000000007</v>
      </c>
      <c r="R6" s="14">
        <f>IF("n.d."='Masse-monetaire'!S7,"na",'Masse-monetaire'!S7)</f>
        <v>714.66177104600001</v>
      </c>
      <c r="S6" s="14">
        <f>IF("n.d."='Masse-monetaire'!T7,"na",'Masse-monetaire'!T7)</f>
        <v>976.99500000000012</v>
      </c>
      <c r="T6" s="14">
        <f>IF("n.d."='Masse-monetaire'!U7,"na",'Masse-monetaire'!U7)</f>
        <v>1028.5840000000001</v>
      </c>
      <c r="U6" s="14">
        <f>IF("n.d."='Masse-monetaire'!V7,"na",'Masse-monetaire'!V7)</f>
        <v>1371.1589999999999</v>
      </c>
      <c r="V6" s="14">
        <f>IF("n.d."='Masse-monetaire'!W7,"na",'Masse-monetaire'!W7)</f>
        <v>1901.4329999999998</v>
      </c>
      <c r="W6" s="14">
        <f>IF("n.d."='Masse-monetaire'!X7,"na",'Masse-monetaire'!X7)</f>
        <v>2304.3760000000002</v>
      </c>
      <c r="X6" s="14">
        <f>IF("n.d."='Masse-monetaire'!Y7,"na",'Masse-monetaire'!Y7)</f>
        <v>2321.9809999999998</v>
      </c>
      <c r="Y6" s="14">
        <f>IF("n.d."='Masse-monetaire'!Z7,"na",'Masse-monetaire'!Z7)</f>
        <v>2624.9119999999998</v>
      </c>
      <c r="Z6" s="14">
        <f>IF("n.d."='Masse-monetaire'!AA7,"na",'Masse-monetaire'!AA7)</f>
        <v>2330.125</v>
      </c>
      <c r="AA6" s="14">
        <f>IF("n.d."='Masse-monetaire'!AB7,"na",'Masse-monetaire'!AB7)</f>
        <v>1971.8320000000001</v>
      </c>
      <c r="AB6" s="14">
        <f>IF("n.d."='Masse-monetaire'!AC7,"na",'Masse-monetaire'!AC7)</f>
        <v>1766.14</v>
      </c>
      <c r="AC6" s="14">
        <f>IF("n.d."='Masse-monetaire'!AD7,"na",'Masse-monetaire'!AD7)</f>
        <v>1695.181</v>
      </c>
      <c r="AD6" s="14">
        <f>IF("n.d."='Masse-monetaire'!AE7,"na",'Masse-monetaire'!AE7)</f>
        <v>1829.691</v>
      </c>
      <c r="AE6" s="14">
        <f>IF("n.d."='Masse-monetaire'!AF7,"na",'Masse-monetaire'!AF7)</f>
        <v>2159.6610000000001</v>
      </c>
      <c r="AF6" s="14">
        <f>IF("n.d."='Masse-monetaire'!AG7,"na",'Masse-monetaire'!AG7)</f>
        <v>2285.0390000000002</v>
      </c>
      <c r="AG6" s="14">
        <f>IF("n.d."='Masse-monetaire'!AH7,"na",'Masse-monetaire'!AH7)</f>
        <v>2390.9369999999999</v>
      </c>
      <c r="AH6" s="14">
        <f>IF("n.d."='Masse-monetaire'!AI7,"na",'Masse-monetaire'!AI7)</f>
        <v>2741.6840000000002</v>
      </c>
    </row>
    <row r="7" spans="1:34" s="13" customFormat="1" x14ac:dyDescent="0.2">
      <c r="A7" s="20" t="s">
        <v>4</v>
      </c>
      <c r="B7" s="14">
        <f>IF("n.d."='Masse-monetaire'!C8,"na",'Masse-monetaire'!C8)</f>
        <v>268.12</v>
      </c>
      <c r="C7" s="14">
        <f>IF("n.d."='Masse-monetaire'!D8,"na",'Masse-monetaire'!D8)</f>
        <v>237.59899999999999</v>
      </c>
      <c r="D7" s="14">
        <f>IF("n.d."='Masse-monetaire'!E8,"na",'Masse-monetaire'!E8)</f>
        <v>233.44599999999997</v>
      </c>
      <c r="E7" s="14">
        <f>IF("n.d."='Masse-monetaire'!F8,"na",'Masse-monetaire'!F8)</f>
        <v>318.69299999999998</v>
      </c>
      <c r="F7" s="14">
        <f>IF("n.d."='Masse-monetaire'!G8,"na",'Masse-monetaire'!G8)</f>
        <v>357.149</v>
      </c>
      <c r="G7" s="14">
        <f>IF("n.d."='Masse-monetaire'!H8,"na",'Masse-monetaire'!H8)</f>
        <v>398.16200000000003</v>
      </c>
      <c r="H7" s="14">
        <f>IF("n.d."='Masse-monetaire'!I8,"na",'Masse-monetaire'!I8)</f>
        <v>464.81699999999995</v>
      </c>
      <c r="I7" s="14">
        <f>IF("n.d."='Masse-monetaire'!J8,"na",'Masse-monetaire'!J8)</f>
        <v>456.32099999999991</v>
      </c>
      <c r="J7" s="14">
        <f>IF("n.d."='Masse-monetaire'!K8,"na",'Masse-monetaire'!K8)</f>
        <v>449.04300000000001</v>
      </c>
      <c r="K7" s="14">
        <f>IF("n.d."='Masse-monetaire'!L8,"na",'Masse-monetaire'!L8)</f>
        <v>523.51099999999997</v>
      </c>
      <c r="L7" s="14">
        <f>IF("n.d."='Masse-monetaire'!M8,"na",'Masse-monetaire'!M8)</f>
        <v>567.90700000000004</v>
      </c>
      <c r="M7" s="14">
        <f>IF("n.d."='Masse-monetaire'!N8,"na",'Masse-monetaire'!N8)</f>
        <v>601.64900000000011</v>
      </c>
      <c r="N7" s="14">
        <f>IF("n.d."='Masse-monetaire'!O8,"na",'Masse-monetaire'!O8)</f>
        <v>595.05700000000002</v>
      </c>
      <c r="O7" s="14">
        <f>IF("n.d."='Masse-monetaire'!P8,"na",'Masse-monetaire'!P8)</f>
        <v>657.10500000000002</v>
      </c>
      <c r="P7" s="14">
        <f>IF("n.d."='Masse-monetaire'!Q8,"na",'Masse-monetaire'!Q8)</f>
        <v>835.01800000000003</v>
      </c>
      <c r="Q7" s="14">
        <f>IF("n.d."='Masse-monetaire'!R8,"na",'Masse-monetaire'!R8)</f>
        <v>978.97799999999995</v>
      </c>
      <c r="R7" s="14">
        <f>IF("n.d."='Masse-monetaire'!S8,"na",'Masse-monetaire'!S8)</f>
        <v>1046.557</v>
      </c>
      <c r="S7" s="14">
        <f>IF("n.d."='Masse-monetaire'!T8,"na",'Masse-monetaire'!T8)</f>
        <v>1140.2469999999998</v>
      </c>
      <c r="T7" s="14">
        <f>IF("n.d."='Masse-monetaire'!U8,"na",'Masse-monetaire'!U8)</f>
        <v>1172.9739999999999</v>
      </c>
      <c r="U7" s="14">
        <f>IF("n.d."='Masse-monetaire'!V8,"na",'Masse-monetaire'!V8)</f>
        <v>1401.899659504315</v>
      </c>
      <c r="V7" s="14">
        <f>IF("n.d."='Masse-monetaire'!W8,"na",'Masse-monetaire'!W8)</f>
        <v>1822.7340000000002</v>
      </c>
      <c r="W7" s="14">
        <f>IF("n.d."='Masse-monetaire'!X8,"na",'Masse-monetaire'!X8)</f>
        <v>2107.0740000000001</v>
      </c>
      <c r="X7" s="14">
        <f>IF("n.d."='Masse-monetaire'!Y8,"na",'Masse-monetaire'!Y8)</f>
        <v>2243.3429999999998</v>
      </c>
      <c r="Y7" s="14">
        <f>IF("n.d."='Masse-monetaire'!Z8,"na",'Masse-monetaire'!Z8)</f>
        <v>2226.1570000000002</v>
      </c>
      <c r="Z7" s="14">
        <f>IF("n.d."='Masse-monetaire'!AA8,"na",'Masse-monetaire'!AA8)</f>
        <v>2259.931</v>
      </c>
      <c r="AA7" s="14">
        <f>IF("n.d."='Masse-monetaire'!AB8,"na",'Masse-monetaire'!AB8)</f>
        <v>2084.5230000000001</v>
      </c>
      <c r="AB7" s="14">
        <f>IF("n.d."='Masse-monetaire'!AC8,"na",'Masse-monetaire'!AC8)</f>
        <v>2004.845</v>
      </c>
      <c r="AC7" s="14">
        <f>IF("n.d."='Masse-monetaire'!AD8,"na",'Masse-monetaire'!AD8)</f>
        <v>2309.66</v>
      </c>
      <c r="AD7" s="14">
        <f>IF("n.d."='Masse-monetaire'!AE8,"na",'Masse-monetaire'!AE8)</f>
        <v>2334.5439999999999</v>
      </c>
      <c r="AE7" s="14">
        <f>IF("n.d."='Masse-monetaire'!AF8,"na",'Masse-monetaire'!AF8)</f>
        <v>2499.2249999999999</v>
      </c>
      <c r="AF7" s="14">
        <f>IF("n.d."='Masse-monetaire'!AG8,"na",'Masse-monetaire'!AG8)</f>
        <v>2625.6559999999999</v>
      </c>
      <c r="AG7" s="14">
        <f>IF("n.d."='Masse-monetaire'!AH8,"na",'Masse-monetaire'!AH8)</f>
        <v>3020.2959999999998</v>
      </c>
      <c r="AH7" s="14">
        <f>IF("n.d."='Masse-monetaire'!AI8,"na",'Masse-monetaire'!AI8)</f>
        <v>3312.7060000000001</v>
      </c>
    </row>
    <row r="8" spans="1:34" s="13" customFormat="1" x14ac:dyDescent="0.2">
      <c r="A8" s="20" t="s">
        <v>13</v>
      </c>
      <c r="B8" s="14">
        <f>IF("n.d."='Masse-monetaire'!C9,"na",'Masse-monetaire'!C9)</f>
        <v>2.6589999999999998</v>
      </c>
      <c r="C8" s="14">
        <f>IF("n.d."='Masse-monetaire'!D9,"na",'Masse-monetaire'!D9)</f>
        <v>3.8120000000000003</v>
      </c>
      <c r="D8" s="14">
        <f>IF("n.d."='Masse-monetaire'!E9,"na",'Masse-monetaire'!E9)</f>
        <v>3.2349999999999999</v>
      </c>
      <c r="E8" s="14">
        <f>IF("n.d."='Masse-monetaire'!F9,"na",'Masse-monetaire'!F9)</f>
        <v>7.7560000000000002</v>
      </c>
      <c r="F8" s="14">
        <f>IF("n.d."='Masse-monetaire'!G9,"na",'Masse-monetaire'!G9)</f>
        <v>11.530000000000001</v>
      </c>
      <c r="G8" s="14">
        <f>IF("n.d."='Masse-monetaire'!H9,"na",'Masse-monetaire'!H9)</f>
        <v>16.505991999999999</v>
      </c>
      <c r="H8" s="14">
        <f>IF("n.d."='Masse-monetaire'!I9,"na",'Masse-monetaire'!I9)</f>
        <v>18.042999999999999</v>
      </c>
      <c r="I8" s="14">
        <f>IF("n.d."='Masse-monetaire'!J9,"na",'Masse-monetaire'!J9)</f>
        <v>20.891999999999999</v>
      </c>
      <c r="J8" s="14">
        <f>IF("n.d."='Masse-monetaire'!K9,"na",'Masse-monetaire'!K9)</f>
        <v>35.161999999999999</v>
      </c>
      <c r="K8" s="14">
        <f>IF("n.d."='Masse-monetaire'!L9,"na",'Masse-monetaire'!L9)</f>
        <v>47.906999999999996</v>
      </c>
      <c r="L8" s="14">
        <f>IF("n.d."='Masse-monetaire'!M9,"na",'Masse-monetaire'!M9)</f>
        <v>58.826999999999998</v>
      </c>
      <c r="M8" s="14">
        <f>IF("n.d."='Masse-monetaire'!N9,"na",'Masse-monetaire'!N9)</f>
        <v>99.082999999999998</v>
      </c>
      <c r="N8" s="14">
        <f>IF("n.d."='Masse-monetaire'!O9,"na",'Masse-monetaire'!O9)</f>
        <v>155.24199999999999</v>
      </c>
      <c r="O8" s="14">
        <f>IF("n.d."='Masse-monetaire'!P9,"na",'Masse-monetaire'!P9)</f>
        <v>207.17700000000002</v>
      </c>
      <c r="P8" s="14">
        <f>IF("n.d."='Masse-monetaire'!Q9,"na",'Masse-monetaire'!Q9)</f>
        <v>279.05399999999997</v>
      </c>
      <c r="Q8" s="14">
        <f>IF("n.d."='Masse-monetaire'!R9,"na",'Masse-monetaire'!R9)</f>
        <v>318.52500000000003</v>
      </c>
      <c r="R8" s="14">
        <f>IF("n.d."='Masse-monetaire'!S9,"na",'Masse-monetaire'!S9)</f>
        <v>449.91699999999997</v>
      </c>
      <c r="S8" s="14">
        <f>IF("n.d."='Masse-monetaire'!T9,"na",'Masse-monetaire'!T9)</f>
        <v>585.34299999999996</v>
      </c>
      <c r="T8" s="14">
        <f>IF("n.d."='Masse-monetaire'!U9,"na",'Masse-monetaire'!U9)</f>
        <v>695.36756954599991</v>
      </c>
      <c r="U8" s="14">
        <f>IF("n.d."='Masse-monetaire'!V9,"na",'Masse-monetaire'!V9)</f>
        <v>1035.1019999999999</v>
      </c>
      <c r="V8" s="14">
        <f>IF("n.d."='Masse-monetaire'!W9,"na",'Masse-monetaire'!W9)</f>
        <v>1098.3139999999999</v>
      </c>
      <c r="W8" s="14">
        <f>IF("n.d."='Masse-monetaire'!X9,"na",'Masse-monetaire'!X9)</f>
        <v>1708.8709999999999</v>
      </c>
      <c r="X8" s="14">
        <f>IF("n.d."='Masse-monetaire'!Y9,"na",'Masse-monetaire'!Y9)</f>
        <v>1826.931</v>
      </c>
      <c r="Y8" s="14">
        <f>IF("n.d."='Masse-monetaire'!Z9,"na",'Masse-monetaire'!Z9)</f>
        <v>1577.778</v>
      </c>
      <c r="Z8" s="14">
        <f>IF("n.d."='Masse-monetaire'!AA9,"na",'Masse-monetaire'!AA9)</f>
        <v>1407.204</v>
      </c>
      <c r="AA8" s="14">
        <f>IF("n.d."='Masse-monetaire'!AB9,"na",'Masse-monetaire'!AB9)</f>
        <v>1181.6130000000001</v>
      </c>
      <c r="AB8" s="14">
        <f>IF("n.d."='Masse-monetaire'!AC9,"na",'Masse-monetaire'!AC9)</f>
        <v>1193.396</v>
      </c>
      <c r="AC8" s="14">
        <f>IF("n.d."='Masse-monetaire'!AD9,"na",'Masse-monetaire'!AD9)</f>
        <v>1161.8969999999999</v>
      </c>
      <c r="AD8" s="14">
        <f>IF("n.d."='Masse-monetaire'!AE9,"na",'Masse-monetaire'!AE9)</f>
        <v>1070.4349999999999</v>
      </c>
      <c r="AE8" s="14">
        <f>IF("n.d."='Masse-monetaire'!AF9,"na",'Masse-monetaire'!AF9)</f>
        <v>1179.79</v>
      </c>
      <c r="AF8" s="14">
        <f>IF("n.d."='Masse-monetaire'!AG9,"na",'Masse-monetaire'!AG9)</f>
        <v>999.57299999999998</v>
      </c>
      <c r="AG8" s="14">
        <f>IF("n.d."='Masse-monetaire'!AH9,"na",'Masse-monetaire'!AH9)</f>
        <v>1206.5740000000001</v>
      </c>
      <c r="AH8" s="14">
        <f>IF("n.d."='Masse-monetaire'!AI9,"na",'Masse-monetaire'!AI9)</f>
        <v>1439.8620000000001</v>
      </c>
    </row>
    <row r="9" spans="1:34" s="13" customFormat="1" x14ac:dyDescent="0.2">
      <c r="A9" s="20" t="s">
        <v>14</v>
      </c>
      <c r="B9" s="14">
        <f>IF("n.d."='Masse-monetaire'!C10,"na",'Masse-monetaire'!C10)</f>
        <v>67.169999999999987</v>
      </c>
      <c r="C9" s="14">
        <f>IF("n.d."='Masse-monetaire'!D10,"na",'Masse-monetaire'!D10)</f>
        <v>60.370000000000005</v>
      </c>
      <c r="D9" s="14">
        <f>IF("n.d."='Masse-monetaire'!E10,"na",'Masse-monetaire'!E10)</f>
        <v>47.662999999999997</v>
      </c>
      <c r="E9" s="14">
        <f>IF("n.d."='Masse-monetaire'!F10,"na",'Masse-monetaire'!F10)</f>
        <v>62.6584</v>
      </c>
      <c r="F9" s="14">
        <f>IF("n.d."='Masse-monetaire'!G10,"na",'Masse-monetaire'!G10)</f>
        <v>93.2</v>
      </c>
      <c r="G9" s="14">
        <f>IF("n.d."='Masse-monetaire'!H10,"na",'Masse-monetaire'!H10)</f>
        <v>119.232</v>
      </c>
      <c r="H9" s="14">
        <f>IF("n.d."='Masse-monetaire'!I10,"na",'Masse-monetaire'!I10)</f>
        <v>114.34500000000001</v>
      </c>
      <c r="I9" s="14">
        <f>IF("n.d."='Masse-monetaire'!J10,"na",'Masse-monetaire'!J10)</f>
        <v>105.65300000000001</v>
      </c>
      <c r="J9" s="14">
        <f>IF("n.d."='Masse-monetaire'!K10,"na",'Masse-monetaire'!K10)</f>
        <v>102.77799999999999</v>
      </c>
      <c r="K9" s="14">
        <f>IF("n.d."='Masse-monetaire'!L10,"na",'Masse-monetaire'!L10)</f>
        <v>121.77799999999998</v>
      </c>
      <c r="L9" s="14">
        <f>IF("n.d."='Masse-monetaire'!M10,"na",'Masse-monetaire'!M10)</f>
        <v>148.60999999999999</v>
      </c>
      <c r="M9" s="14">
        <f>IF("n.d."='Masse-monetaire'!N10,"na",'Masse-monetaire'!N10)</f>
        <v>188.20399999999998</v>
      </c>
      <c r="N9" s="14">
        <f>IF("n.d."='Masse-monetaire'!O10,"na",'Masse-monetaire'!O10)</f>
        <v>182.32500000000002</v>
      </c>
      <c r="O9" s="14">
        <f>IF("n.d."='Masse-monetaire'!P10,"na",'Masse-monetaire'!P10)</f>
        <v>188.72499999999997</v>
      </c>
      <c r="P9" s="14">
        <f>IF("n.d."='Masse-monetaire'!Q10,"na",'Masse-monetaire'!Q10)</f>
        <v>248.53399999999999</v>
      </c>
      <c r="Q9" s="14">
        <f>IF("n.d."='Masse-monetaire'!R10,"na",'Masse-monetaire'!R10)</f>
        <v>377.291</v>
      </c>
      <c r="R9" s="14">
        <f>IF("n.d."='Masse-monetaire'!S10,"na",'Masse-monetaire'!S10)</f>
        <v>386.53800000000001</v>
      </c>
      <c r="S9" s="14">
        <f>IF("n.d."='Masse-monetaire'!T10,"na",'Masse-monetaire'!T10)</f>
        <v>496.13300000000004</v>
      </c>
      <c r="T9" s="14">
        <f>IF("n.d."='Masse-monetaire'!U10,"na",'Masse-monetaire'!U10)</f>
        <v>476.69926866400004</v>
      </c>
      <c r="U9" s="14">
        <f>IF("n.d."='Masse-monetaire'!V10,"na",'Masse-monetaire'!V10)</f>
        <v>604.04600000000005</v>
      </c>
      <c r="V9" s="14">
        <f>IF("n.d."='Masse-monetaire'!W10,"na",'Masse-monetaire'!W10)</f>
        <v>676.76499999999999</v>
      </c>
      <c r="W9" s="14">
        <f>IF("n.d."='Masse-monetaire'!X10,"na",'Masse-monetaire'!X10)</f>
        <v>774.90800000000002</v>
      </c>
      <c r="X9" s="14">
        <f>IF("n.d."='Masse-monetaire'!Y10,"na",'Masse-monetaire'!Y10)</f>
        <v>832.70500000000004</v>
      </c>
      <c r="Y9" s="14">
        <f>IF("n.d."='Masse-monetaire'!Z10,"na",'Masse-monetaire'!Z10)</f>
        <v>1042.8910000000001</v>
      </c>
      <c r="Z9" s="14">
        <f>IF("n.d."='Masse-monetaire'!AA10,"na",'Masse-monetaire'!AA10)</f>
        <v>1002.376</v>
      </c>
      <c r="AA9" s="14">
        <f>IF("n.d."='Masse-monetaire'!AB10,"na",'Masse-monetaire'!AB10)</f>
        <v>922.22500000000002</v>
      </c>
      <c r="AB9" s="14">
        <f>IF("n.d."='Masse-monetaire'!AC10,"na",'Masse-monetaire'!AC10)</f>
        <v>895.78899999999999</v>
      </c>
      <c r="AC9" s="14">
        <f>IF("n.d."='Masse-monetaire'!AD10,"na",'Masse-monetaire'!AD10)</f>
        <v>940.37799999999993</v>
      </c>
      <c r="AD9" s="14">
        <f>IF("n.d."='Masse-monetaire'!AE10,"na",'Masse-monetaire'!AE10)</f>
        <v>1164.067</v>
      </c>
      <c r="AE9" s="14">
        <f>IF("n.d."='Masse-monetaire'!AF10,"na",'Masse-monetaire'!AF10)</f>
        <v>1285.577</v>
      </c>
      <c r="AF9" s="14">
        <f>IF("n.d."='Masse-monetaire'!AG10,"na",'Masse-monetaire'!AG10)</f>
        <v>1522.7650000000001</v>
      </c>
      <c r="AG9" s="14">
        <f>IF("n.d."='Masse-monetaire'!AH10,"na",'Masse-monetaire'!AH10)</f>
        <v>1921.9649999999999</v>
      </c>
      <c r="AH9" s="14">
        <f>IF("n.d."='Masse-monetaire'!AI10,"na",'Masse-monetaire'!AI10)</f>
        <v>2201.7910000000002</v>
      </c>
    </row>
    <row r="10" spans="1:34" x14ac:dyDescent="0.2">
      <c r="A10" s="21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4" x14ac:dyDescent="0.2">
      <c r="A11" s="22" t="s">
        <v>15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1" orientation="landscape" horizont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Masse-monetaire</vt:lpstr>
      <vt:lpstr>Broad-money</vt:lpstr>
      <vt:lpstr>'Broad-money'!Zone_d_impression</vt:lpstr>
      <vt:lpstr>'Masse-monetaire'!Zone_d_impression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COURTIN</dc:creator>
  <cp:lastModifiedBy>CHEILAN Thomas (DGSEI DECI)</cp:lastModifiedBy>
  <cp:lastPrinted>2008-01-09T11:19:55Z</cp:lastPrinted>
  <dcterms:created xsi:type="dcterms:W3CDTF">2005-11-10T10:46:34Z</dcterms:created>
  <dcterms:modified xsi:type="dcterms:W3CDTF">2024-11-21T13:57:59Z</dcterms:modified>
</cp:coreProperties>
</file>