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_OPCVM\09_Projet_OPC2\Document_internet_OPC2\"/>
    </mc:Choice>
  </mc:AlternateContent>
  <bookViews>
    <workbookView xWindow="0" yWindow="0" windowWidth="20490" windowHeight="7620"/>
  </bookViews>
  <sheets>
    <sheet name="utilisation fichier" sheetId="6" r:id="rId1"/>
    <sheet name="remise_periodique_complete" sheetId="2" r:id="rId2"/>
    <sheet name="recap_remise_complete" sheetId="3" r:id="rId3"/>
    <sheet name="remise_allegee" sheetId="4" r:id="rId4"/>
    <sheet name="recap_remise_allege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2" l="1"/>
  <c r="J30" i="2" l="1"/>
  <c r="O17" i="2" l="1"/>
  <c r="A4" i="3" s="1"/>
  <c r="A2" i="5" l="1"/>
  <c r="A1" i="5"/>
  <c r="E9" i="4"/>
  <c r="J4" i="4"/>
  <c r="H45" i="2"/>
  <c r="A9" i="3" s="1"/>
  <c r="H44" i="2"/>
  <c r="A8" i="3" s="1"/>
  <c r="A6" i="3"/>
  <c r="T23" i="2"/>
  <c r="A5" i="3" s="1"/>
  <c r="J4" i="2"/>
  <c r="A3" i="3" l="1"/>
  <c r="A1" i="3"/>
  <c r="H37" i="2"/>
  <c r="A7" i="3" s="1"/>
  <c r="E9" i="2"/>
  <c r="A2" i="3" s="1"/>
</calcChain>
</file>

<file path=xl/sharedStrings.xml><?xml version="1.0" encoding="utf-8"?>
<sst xmlns="http://schemas.openxmlformats.org/spreadsheetml/2006/main" count="152" uniqueCount="110">
  <si>
    <t>Identification</t>
  </si>
  <si>
    <t>Colonne (par ordre de champs CSV)</t>
  </si>
  <si>
    <t>Code interne AMF</t>
  </si>
  <si>
    <t>ISIN courant de l'OPC - Part principale du produit</t>
  </si>
  <si>
    <t>Code LEI de l'OPC</t>
  </si>
  <si>
    <t>SIREN de la société de gestion</t>
  </si>
  <si>
    <t>Indicateur Hedge Fund</t>
  </si>
  <si>
    <t>Date d'arrêté Mois de fin d'exercice</t>
  </si>
  <si>
    <t>Situation comptable de l'OPC simplifiée</t>
  </si>
  <si>
    <t>Total de bilan du produit</t>
  </si>
  <si>
    <t>Valeur de l'encours du portefeuille titres</t>
  </si>
  <si>
    <t>Total de l'actif net (toutes parts confondues)</t>
  </si>
  <si>
    <t>Situation comptable de l'OPC détaillée</t>
  </si>
  <si>
    <t>Type de la part</t>
  </si>
  <si>
    <t>Isin de la part</t>
  </si>
  <si>
    <t>Nombre de parts</t>
  </si>
  <si>
    <t>Valeur de la part</t>
  </si>
  <si>
    <t>Encours de l'Actif net de la part</t>
  </si>
  <si>
    <t>Capital souscrit non appelé</t>
  </si>
  <si>
    <t>Titres</t>
  </si>
  <si>
    <t>Titres isiné ou générique</t>
  </si>
  <si>
    <t>Nature de l'actif</t>
  </si>
  <si>
    <t>Typologie de l'opération sur titre</t>
  </si>
  <si>
    <t>Actif sous-jacent</t>
  </si>
  <si>
    <t>Devise du titre</t>
  </si>
  <si>
    <t>Code pays du bien immobilier</t>
  </si>
  <si>
    <t>Code département du bien immobilier</t>
  </si>
  <si>
    <t>Activité du bien immobilier</t>
  </si>
  <si>
    <t>Devise d'évaluation du bien immobilier</t>
  </si>
  <si>
    <t>Valeur historique du bien immobilier</t>
  </si>
  <si>
    <t>Valeur estimée du bien immobilier</t>
  </si>
  <si>
    <t>Autres composantes de l'actif</t>
  </si>
  <si>
    <t>Code de regroupement de comptes applicable à cette composante</t>
  </si>
  <si>
    <t>Encours de la composante</t>
  </si>
  <si>
    <t>Devise de la composante</t>
  </si>
  <si>
    <t>Pays de résidence de la contrepartie de la composante</t>
  </si>
  <si>
    <t>Secteur institutionnel de la contrepartie de la composante</t>
  </si>
  <si>
    <t>Durée initiale de la composante</t>
  </si>
  <si>
    <t>Autres composantes du passif</t>
  </si>
  <si>
    <t>GEN</t>
  </si>
  <si>
    <t>N</t>
  </si>
  <si>
    <t>P</t>
  </si>
  <si>
    <t>ZZZ</t>
  </si>
  <si>
    <t>CTT</t>
  </si>
  <si>
    <t>FR</t>
  </si>
  <si>
    <t>EUR</t>
  </si>
  <si>
    <t>NAA</t>
  </si>
  <si>
    <t>Date de valeur liquidative</t>
  </si>
  <si>
    <t>Périodicité de valeur liquidative</t>
  </si>
  <si>
    <t>Capital souscrit  appelé</t>
  </si>
  <si>
    <t>Rachats</t>
  </si>
  <si>
    <t>ditribution lié au remb.capital</t>
  </si>
  <si>
    <t>Souscriptions</t>
  </si>
  <si>
    <t xml:space="preserve">Pays </t>
  </si>
  <si>
    <t xml:space="preserve">Secteur </t>
  </si>
  <si>
    <t xml:space="preserve">Libellé </t>
  </si>
  <si>
    <t>Sens du contrat pour les IFT</t>
  </si>
  <si>
    <t>Nombre de titres</t>
  </si>
  <si>
    <t xml:space="preserve">Code ISIN </t>
  </si>
  <si>
    <t xml:space="preserve">Encours - Valeur de marché </t>
  </si>
  <si>
    <t xml:space="preserve">Coupon couru </t>
  </si>
  <si>
    <t>Montant  du notionnel</t>
  </si>
  <si>
    <t xml:space="preserve">Cours du titre </t>
  </si>
  <si>
    <t xml:space="preserve">Devise du nominal </t>
  </si>
  <si>
    <t xml:space="preserve">Maturité initiale </t>
  </si>
  <si>
    <t>Maturité résiduel</t>
  </si>
  <si>
    <t>Revenus "disponible" générés</t>
  </si>
  <si>
    <t xml:space="preserve"> Dividendes lié a revenus</t>
  </si>
  <si>
    <t xml:space="preserve"> Dividendes lié a plus value</t>
  </si>
  <si>
    <t>FR3450000001</t>
  </si>
  <si>
    <t>5493VL003659125l25M3</t>
  </si>
  <si>
    <t>JPA</t>
  </si>
  <si>
    <t>86613104547.69</t>
  </si>
  <si>
    <t>14575281221.97</t>
  </si>
  <si>
    <t>100.75</t>
  </si>
  <si>
    <t>ACT</t>
  </si>
  <si>
    <t>S_11</t>
  </si>
  <si>
    <t>xxxx</t>
  </si>
  <si>
    <t>BUR</t>
  </si>
  <si>
    <t>S_123</t>
  </si>
  <si>
    <t>S_12</t>
  </si>
  <si>
    <t>71002.14</t>
  </si>
  <si>
    <t>93814.99</t>
  </si>
  <si>
    <t>1500.25</t>
  </si>
  <si>
    <t>5071002.14</t>
  </si>
  <si>
    <t>2020-12-31</t>
  </si>
  <si>
    <t>FR3450000002</t>
  </si>
  <si>
    <t>S</t>
  </si>
  <si>
    <t>la saisie faite ici est un exemple</t>
  </si>
  <si>
    <t xml:space="preserve">si vous voulez rajouter des lignes (si vous devez déclarer + de titres ou + de comptes) il faudra </t>
  </si>
  <si>
    <t>1) inserer les lignes dans chaque section</t>
  </si>
  <si>
    <t>2) copier la formule en rouge</t>
  </si>
  <si>
    <t>3)rajouter la ligne dans l'onglet recap  pour que ce dernier prenne bien toutes les lignes de votre remise</t>
  </si>
  <si>
    <t xml:space="preserve">Pour plus de détails sur l'utilisation et la création de fichier manuel, merci de vous reporter au cahier des charges informatique sur l'espace OPC2 à l'adresse suivante: </t>
  </si>
  <si>
    <t>https://www.banque-france.fr/statistiques/espace-declarants/obligations-reglementaires/statistiques-monetaires-et-financieres/dispositif-reglementaire-de-la-banque-de-france/projet-opc2-nouveau-dispositif-de-collecte-pour-les-opc</t>
  </si>
  <si>
    <t>FORMULE</t>
  </si>
  <si>
    <t>Code d'identification de l'immeuble</t>
  </si>
  <si>
    <t xml:space="preserve"> Biens immobilier</t>
  </si>
  <si>
    <t xml:space="preserve">Sens de la transaction </t>
  </si>
  <si>
    <t xml:space="preserve"> ABCD</t>
  </si>
  <si>
    <t>140650523.74</t>
  </si>
  <si>
    <t>TRI</t>
  </si>
  <si>
    <t>2021-12-31</t>
  </si>
  <si>
    <t>33333.33</t>
  </si>
  <si>
    <t>FR1234569999</t>
  </si>
  <si>
    <t>4) Lorsque votre fichier est constitué dans l'onglet "recap_remise_complete" ou "recap_remise_allegee", faire un copier de votre première colonne "A"</t>
  </si>
  <si>
    <t>5) Coller dans NotePad++</t>
  </si>
  <si>
    <t>6) Enregistrer votre fichier SOUS  EN sélectionnant "All types" et en écrivant .csv à la place .txt</t>
  </si>
  <si>
    <t>7) Vous pouvez télécharger votre fichier csv sous Onegate</t>
  </si>
  <si>
    <t>l'onglet "recap" reprend les lignes saisies dans chaque sections de l'onglets remise. Copier/coller ces lignes dans notepad++ et importer le fichier sur le portail onegate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</si>
</sst>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9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84F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C0C0C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0C0C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C0C0C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quotePrefix="1" applyNumberFormat="1"/>
    <xf numFmtId="0" fontId="0" fillId="4" borderId="0" xfId="0" applyFill="1"/>
    <xf numFmtId="0" fontId="5" fillId="4" borderId="0" xfId="0" applyFont="1" applyFill="1"/>
    <xf numFmtId="0" fontId="0" fillId="0" borderId="0" xfId="0" applyFill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1"/>
    <xf numFmtId="0" fontId="5" fillId="4" borderId="6" xfId="0" applyFont="1" applyFill="1" applyBorder="1"/>
    <xf numFmtId="0" fontId="0" fillId="5" borderId="0" xfId="0" applyFill="1"/>
    <xf numFmtId="164" fontId="0" fillId="5" borderId="0" xfId="0" quotePrefix="1" applyNumberFormat="1" applyFill="1"/>
    <xf numFmtId="0" fontId="5" fillId="5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que-france.fr/statistiques/espace-declarants/obligations-reglementaires/statistiques-monetaires-et-financieres/dispositif-reglementaire-de-la-banque-de-france/projet-opc2-nouveau-dispositif-de-collecte-pour-les-op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A2" sqref="A2"/>
    </sheetView>
  </sheetViews>
  <sheetFormatPr baseColWidth="10" defaultRowHeight="15" x14ac:dyDescent="0.25"/>
  <cols>
    <col min="5" max="5" width="16.28515625" customWidth="1"/>
  </cols>
  <sheetData>
    <row r="2" spans="1:6" x14ac:dyDescent="0.25">
      <c r="A2" t="s">
        <v>109</v>
      </c>
    </row>
    <row r="3" spans="1:6" x14ac:dyDescent="0.25">
      <c r="A3" s="13" t="s">
        <v>88</v>
      </c>
    </row>
    <row r="4" spans="1:6" x14ac:dyDescent="0.25">
      <c r="A4" s="14" t="s">
        <v>89</v>
      </c>
      <c r="F4" s="12"/>
    </row>
    <row r="5" spans="1:6" x14ac:dyDescent="0.25">
      <c r="A5" s="15" t="s">
        <v>90</v>
      </c>
      <c r="F5" s="12"/>
    </row>
    <row r="6" spans="1:6" x14ac:dyDescent="0.25">
      <c r="A6" t="s">
        <v>91</v>
      </c>
    </row>
    <row r="7" spans="1:6" x14ac:dyDescent="0.25">
      <c r="A7" t="s">
        <v>92</v>
      </c>
    </row>
    <row r="9" spans="1:6" x14ac:dyDescent="0.25">
      <c r="A9" t="s">
        <v>105</v>
      </c>
    </row>
    <row r="10" spans="1:6" x14ac:dyDescent="0.25">
      <c r="A10" t="s">
        <v>106</v>
      </c>
    </row>
    <row r="11" spans="1:6" x14ac:dyDescent="0.25">
      <c r="A11" t="s">
        <v>107</v>
      </c>
    </row>
    <row r="12" spans="1:6" x14ac:dyDescent="0.25">
      <c r="A12" t="s">
        <v>108</v>
      </c>
    </row>
    <row r="14" spans="1:6" x14ac:dyDescent="0.25">
      <c r="A14" t="s">
        <v>93</v>
      </c>
    </row>
    <row r="15" spans="1:6" x14ac:dyDescent="0.25">
      <c r="A15" s="16" t="s">
        <v>94</v>
      </c>
    </row>
  </sheetData>
  <hyperlinks>
    <hyperlink ref="A1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5"/>
  <sheetViews>
    <sheetView topLeftCell="A7" zoomScale="70" zoomScaleNormal="70" workbookViewId="0">
      <selection activeCell="I36" sqref="I36"/>
    </sheetView>
  </sheetViews>
  <sheetFormatPr baseColWidth="10" defaultRowHeight="15" x14ac:dyDescent="0.25"/>
  <cols>
    <col min="2" max="2" width="15.5703125" customWidth="1"/>
    <col min="3" max="3" width="13" bestFit="1" customWidth="1"/>
    <col min="4" max="4" width="21.28515625" bestFit="1" customWidth="1"/>
    <col min="5" max="5" width="11.5703125" customWidth="1"/>
    <col min="6" max="6" width="13.28515625" customWidth="1"/>
    <col min="7" max="7" width="12.28515625" customWidth="1"/>
    <col min="8" max="8" width="14.42578125" customWidth="1"/>
    <col min="9" max="9" width="18.85546875" customWidth="1"/>
    <col min="10" max="10" width="12.5703125" customWidth="1"/>
    <col min="11" max="11" width="14.140625" customWidth="1"/>
    <col min="12" max="12" width="12.140625" customWidth="1"/>
    <col min="13" max="13" width="11.42578125" customWidth="1"/>
    <col min="14" max="14" width="10.5703125" customWidth="1"/>
    <col min="15" max="15" width="11.85546875" customWidth="1"/>
    <col min="16" max="16" width="11.28515625" customWidth="1"/>
    <col min="17" max="17" width="11.140625" customWidth="1"/>
    <col min="18" max="18" width="9.5703125" customWidth="1"/>
    <col min="19" max="20" width="9.42578125" customWidth="1"/>
    <col min="21" max="101" width="11.42578125" customWidth="1"/>
  </cols>
  <sheetData>
    <row r="1" spans="1:100" ht="15.75" thickBot="1" x14ac:dyDescent="0.3">
      <c r="A1" s="5" t="s">
        <v>0</v>
      </c>
    </row>
    <row r="2" spans="1:100" ht="15.75" customHeight="1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3"/>
    </row>
    <row r="3" spans="1:100" ht="75" x14ac:dyDescent="0.25">
      <c r="A3" s="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47</v>
      </c>
      <c r="I3" s="4" t="s">
        <v>48</v>
      </c>
      <c r="J3" s="17" t="s">
        <v>95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3"/>
    </row>
    <row r="4" spans="1:100" x14ac:dyDescent="0.25">
      <c r="B4">
        <v>18284</v>
      </c>
      <c r="C4" t="s">
        <v>69</v>
      </c>
      <c r="D4" t="s">
        <v>70</v>
      </c>
      <c r="E4">
        <v>123456789</v>
      </c>
      <c r="F4" t="s">
        <v>40</v>
      </c>
      <c r="G4" s="9" t="s">
        <v>102</v>
      </c>
      <c r="H4" s="9" t="s">
        <v>102</v>
      </c>
      <c r="I4" t="s">
        <v>101</v>
      </c>
      <c r="J4" s="11" t="str">
        <f>CONCATENATE("IDENTIFICATION;",B4,";",C4,";",D4,";",E4,";",F4,";",G4,";",H4,";",I4)</f>
        <v>IDENTIFICATION;18284;FR3450000001;5493VL003659125l25M3;123456789;N;2021-12-31;2021-12-31;TRI</v>
      </c>
      <c r="K4" s="10"/>
      <c r="L4" s="10"/>
      <c r="M4" s="10"/>
      <c r="N4" s="10"/>
      <c r="O4" s="10"/>
      <c r="P4" s="10"/>
      <c r="Q4" s="10"/>
      <c r="R4" s="10"/>
      <c r="S4" s="10"/>
    </row>
    <row r="5" spans="1:100" s="18" customFormat="1" ht="6.75" customHeight="1" x14ac:dyDescent="0.25">
      <c r="G5" s="19"/>
      <c r="H5" s="19"/>
      <c r="J5" s="20"/>
    </row>
    <row r="6" spans="1:100" ht="15.75" thickBot="1" x14ac:dyDescent="0.3">
      <c r="A6" s="5" t="s">
        <v>8</v>
      </c>
    </row>
    <row r="7" spans="1:100" ht="15.75" customHeight="1" thickBot="1" x14ac:dyDescent="0.3">
      <c r="A7" s="21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3"/>
    </row>
    <row r="8" spans="1:100" ht="75" x14ac:dyDescent="0.25">
      <c r="A8" s="1"/>
      <c r="B8" s="4" t="s">
        <v>9</v>
      </c>
      <c r="C8" s="4" t="s">
        <v>10</v>
      </c>
      <c r="D8" s="4" t="s"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"/>
    </row>
    <row r="9" spans="1:100" x14ac:dyDescent="0.25">
      <c r="B9" t="s">
        <v>84</v>
      </c>
      <c r="C9">
        <v>144000</v>
      </c>
      <c r="D9">
        <v>5000000</v>
      </c>
      <c r="E9" s="11" t="str">
        <f>CONCATENATE("SIMPLIFIEE",";",B9,";",C9,";",D9)</f>
        <v>SIMPLIFIEE;5071002.14;144000;5000000</v>
      </c>
      <c r="F9" s="10"/>
      <c r="G9" s="10"/>
      <c r="H9" s="10"/>
    </row>
    <row r="12" spans="1:100" s="18" customFormat="1" ht="6.75" customHeight="1" x14ac:dyDescent="0.25">
      <c r="G12" s="19"/>
      <c r="H12" s="19"/>
      <c r="J12" s="20"/>
    </row>
    <row r="13" spans="1:100" ht="15.75" thickBot="1" x14ac:dyDescent="0.3">
      <c r="A13" s="5" t="s">
        <v>12</v>
      </c>
    </row>
    <row r="14" spans="1:100" ht="15.75" customHeight="1" thickBot="1" x14ac:dyDescent="0.3">
      <c r="A14" s="21" t="s">
        <v>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3"/>
    </row>
    <row r="15" spans="1:100" ht="60" x14ac:dyDescent="0.25">
      <c r="A15" s="6"/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17</v>
      </c>
      <c r="G15" s="4" t="s">
        <v>52</v>
      </c>
      <c r="H15" s="4" t="s">
        <v>50</v>
      </c>
      <c r="I15" s="4" t="s">
        <v>66</v>
      </c>
      <c r="J15" s="4" t="s">
        <v>67</v>
      </c>
      <c r="K15" s="4" t="s">
        <v>68</v>
      </c>
      <c r="L15" s="4" t="s">
        <v>51</v>
      </c>
      <c r="M15" s="4" t="s">
        <v>18</v>
      </c>
      <c r="N15" s="4" t="s">
        <v>49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3"/>
    </row>
    <row r="16" spans="1:100" x14ac:dyDescent="0.25">
      <c r="B16" t="s">
        <v>41</v>
      </c>
      <c r="C16" t="s">
        <v>69</v>
      </c>
      <c r="D16" t="s">
        <v>103</v>
      </c>
      <c r="E16">
        <v>150</v>
      </c>
      <c r="F16">
        <v>5000000</v>
      </c>
      <c r="G16" t="s">
        <v>72</v>
      </c>
      <c r="H16" t="s">
        <v>73</v>
      </c>
      <c r="I16">
        <v>1800</v>
      </c>
      <c r="J16" t="s">
        <v>83</v>
      </c>
      <c r="K16" t="s">
        <v>74</v>
      </c>
      <c r="L16">
        <v>0</v>
      </c>
      <c r="O16" s="11" t="str">
        <f>CONCATENATE("DETAILLEE;",B16,";",C16,";",D16,";",E16,";",F16,";",G16,";",H16,";",I16,";",J16,";",K16,";",L16,";",M16,";",N16)</f>
        <v>DETAILLEE;P;FR3450000001;33333.33;150;5000000;86613104547.69;14575281221.97;1800;1500.25;100.75;0;;</v>
      </c>
      <c r="P16" s="10"/>
      <c r="Q16" s="10"/>
      <c r="R16" s="10"/>
      <c r="S16" s="10"/>
      <c r="T16" s="10"/>
      <c r="U16" s="10"/>
      <c r="V16" s="10"/>
      <c r="W16" s="10"/>
    </row>
    <row r="17" spans="1:102" x14ac:dyDescent="0.25">
      <c r="B17" t="s">
        <v>87</v>
      </c>
      <c r="C17" t="s">
        <v>86</v>
      </c>
      <c r="D17">
        <v>100</v>
      </c>
      <c r="E17">
        <v>15</v>
      </c>
      <c r="F17">
        <v>1500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O17" s="11" t="str">
        <f>CONCATENATE("DETAILLEE;",B17,";",C17,";",D17,";",E17,";",F17,";",G17,";",H17,";",I17,";",J17,";",K17,";",L17,";",M17,";",N17)</f>
        <v>DETAILLEE;S;FR3450000002;100;15;1500;0;0;0;0;0;0;;</v>
      </c>
      <c r="P17" s="10"/>
      <c r="Q17" s="10"/>
      <c r="R17" s="10"/>
      <c r="S17" s="10"/>
      <c r="T17" s="10"/>
      <c r="U17" s="10"/>
      <c r="V17" s="10"/>
      <c r="W17" s="10"/>
    </row>
    <row r="19" spans="1:102" s="18" customFormat="1" ht="6.75" customHeight="1" x14ac:dyDescent="0.25">
      <c r="G19" s="19"/>
      <c r="H19" s="19"/>
      <c r="J19" s="20"/>
    </row>
    <row r="20" spans="1:102" ht="15.75" thickBot="1" x14ac:dyDescent="0.3">
      <c r="A20" s="5" t="s">
        <v>19</v>
      </c>
    </row>
    <row r="21" spans="1:102" ht="15.75" customHeight="1" thickBot="1" x14ac:dyDescent="0.3">
      <c r="A21" s="21" t="s">
        <v>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3"/>
    </row>
    <row r="22" spans="1:102" ht="90" customHeight="1" x14ac:dyDescent="0.25">
      <c r="A22" s="1"/>
      <c r="B22" s="4" t="s">
        <v>20</v>
      </c>
      <c r="C22" s="4" t="s">
        <v>58</v>
      </c>
      <c r="D22" s="7" t="s">
        <v>21</v>
      </c>
      <c r="E22" s="7" t="s">
        <v>22</v>
      </c>
      <c r="F22" s="4" t="s">
        <v>23</v>
      </c>
      <c r="G22" s="4" t="s">
        <v>24</v>
      </c>
      <c r="H22" s="4" t="s">
        <v>53</v>
      </c>
      <c r="I22" s="4" t="s">
        <v>54</v>
      </c>
      <c r="J22" s="4" t="s">
        <v>55</v>
      </c>
      <c r="K22" s="4" t="s">
        <v>56</v>
      </c>
      <c r="L22" s="4" t="s">
        <v>57</v>
      </c>
      <c r="M22" s="4" t="s">
        <v>62</v>
      </c>
      <c r="N22" s="4" t="s">
        <v>61</v>
      </c>
      <c r="O22" s="4" t="s">
        <v>63</v>
      </c>
      <c r="P22" s="4" t="s">
        <v>59</v>
      </c>
      <c r="Q22" s="4" t="s">
        <v>60</v>
      </c>
      <c r="R22" s="4" t="s">
        <v>64</v>
      </c>
      <c r="S22" s="4" t="s">
        <v>65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3"/>
    </row>
    <row r="23" spans="1:102" x14ac:dyDescent="0.25">
      <c r="B23" t="s">
        <v>39</v>
      </c>
      <c r="C23" t="s">
        <v>104</v>
      </c>
      <c r="D23" t="s">
        <v>75</v>
      </c>
      <c r="E23" t="s">
        <v>42</v>
      </c>
      <c r="F23" t="s">
        <v>42</v>
      </c>
      <c r="G23" t="s">
        <v>45</v>
      </c>
      <c r="H23" t="s">
        <v>44</v>
      </c>
      <c r="I23" t="s">
        <v>76</v>
      </c>
      <c r="J23" t="s">
        <v>77</v>
      </c>
      <c r="L23">
        <v>12000</v>
      </c>
      <c r="M23">
        <v>12</v>
      </c>
      <c r="P23">
        <v>144000</v>
      </c>
      <c r="Q23">
        <v>150</v>
      </c>
      <c r="R23" t="s">
        <v>43</v>
      </c>
      <c r="S23" t="s">
        <v>43</v>
      </c>
      <c r="T23" s="11" t="str">
        <f>CONCATENATE("TITRE;",B23,";",C23,";",D23,";",E23,";",F23,";",G23,";",H23,";",I23,";",J23,";",K23,";",L23,";",M23,";",N23,";",O23,";",P23,";",Q23,";",R23,";",S23)</f>
        <v>TITRE;GEN;FR1234569999;ACT;ZZZ;ZZZ;EUR;FR;S_11;xxxx;;12000;12;;;144000;150;CTT;CTT</v>
      </c>
      <c r="U23" s="10"/>
      <c r="V23" s="10"/>
      <c r="W23" s="10"/>
      <c r="X23" s="10"/>
      <c r="Y23" s="10"/>
    </row>
    <row r="26" spans="1:102" s="18" customFormat="1" ht="6.75" customHeight="1" x14ac:dyDescent="0.25">
      <c r="G26" s="19"/>
      <c r="H26" s="19"/>
      <c r="J26" s="20"/>
    </row>
    <row r="27" spans="1:102" ht="15.75" thickBot="1" x14ac:dyDescent="0.3">
      <c r="A27" s="5" t="s">
        <v>97</v>
      </c>
    </row>
    <row r="28" spans="1:102" ht="15.75" customHeight="1" thickBot="1" x14ac:dyDescent="0.3">
      <c r="A28" s="21" t="s">
        <v>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3"/>
    </row>
    <row r="29" spans="1:102" ht="75" x14ac:dyDescent="0.25">
      <c r="A29" s="1"/>
      <c r="B29" s="4" t="s">
        <v>96</v>
      </c>
      <c r="C29" s="4" t="s">
        <v>98</v>
      </c>
      <c r="D29" s="4" t="s">
        <v>25</v>
      </c>
      <c r="E29" s="4" t="s">
        <v>26</v>
      </c>
      <c r="F29" s="4" t="s">
        <v>27</v>
      </c>
      <c r="G29" s="4" t="s">
        <v>28</v>
      </c>
      <c r="H29" s="4" t="s">
        <v>29</v>
      </c>
      <c r="I29" s="4" t="s">
        <v>30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3"/>
    </row>
    <row r="30" spans="1:102" ht="15.75" customHeight="1" x14ac:dyDescent="0.25">
      <c r="B30" t="s">
        <v>99</v>
      </c>
      <c r="D30" t="s">
        <v>44</v>
      </c>
      <c r="E30">
        <v>75</v>
      </c>
      <c r="F30" t="s">
        <v>78</v>
      </c>
      <c r="G30" t="s">
        <v>45</v>
      </c>
      <c r="H30" t="s">
        <v>100</v>
      </c>
      <c r="I30">
        <v>136830000</v>
      </c>
      <c r="J30" s="11" t="str">
        <f>CONCATENATE("IMMO;",B30,";",C30,";",D30,";",E30,";",F30,";",G30,";",H30,";",I30)</f>
        <v>IMMO; ABCD;;FR;75;BUR;EUR;140650523.74;136830000</v>
      </c>
      <c r="K30" s="11"/>
      <c r="L30" s="11"/>
      <c r="M30" s="11"/>
    </row>
    <row r="31" spans="1:102" x14ac:dyDescent="0.25">
      <c r="I31" s="8"/>
      <c r="J31" s="10"/>
      <c r="K31" s="10"/>
      <c r="L31" s="10"/>
      <c r="M31" s="10"/>
    </row>
    <row r="32" spans="1:102" ht="83.25" customHeight="1" x14ac:dyDescent="0.25">
      <c r="I32" s="8"/>
      <c r="J32" s="10"/>
      <c r="K32" s="10"/>
      <c r="L32" s="10"/>
      <c r="M32" s="10"/>
    </row>
    <row r="33" spans="1:100" s="18" customFormat="1" ht="24.75" customHeight="1" x14ac:dyDescent="0.25">
      <c r="G33" s="19"/>
      <c r="H33" s="19"/>
      <c r="J33" s="20"/>
    </row>
    <row r="34" spans="1:100" ht="15.75" thickBot="1" x14ac:dyDescent="0.3">
      <c r="A34" s="5" t="s">
        <v>31</v>
      </c>
    </row>
    <row r="35" spans="1:100" ht="15.75" customHeight="1" thickBot="1" x14ac:dyDescent="0.3">
      <c r="A35" s="21" t="s">
        <v>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3"/>
    </row>
    <row r="36" spans="1:100" ht="105" x14ac:dyDescent="0.25">
      <c r="A36" s="1"/>
      <c r="B36" s="4" t="s">
        <v>32</v>
      </c>
      <c r="C36" s="4" t="s">
        <v>33</v>
      </c>
      <c r="D36" s="4" t="s">
        <v>34</v>
      </c>
      <c r="E36" s="4" t="s">
        <v>35</v>
      </c>
      <c r="F36" s="4" t="s">
        <v>36</v>
      </c>
      <c r="G36" s="4" t="s">
        <v>37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3"/>
    </row>
    <row r="37" spans="1:100" x14ac:dyDescent="0.25">
      <c r="B37">
        <v>200000</v>
      </c>
      <c r="C37" t="s">
        <v>82</v>
      </c>
      <c r="D37" t="s">
        <v>45</v>
      </c>
      <c r="E37" t="s">
        <v>44</v>
      </c>
      <c r="F37" t="s">
        <v>79</v>
      </c>
      <c r="G37" t="s">
        <v>46</v>
      </c>
      <c r="H37" s="11" t="str">
        <f>CONCATENATE("COMPOSANTE_ACTIF",";",B37,";",C37,";",D37,";",E37,";",F37,";",G37)</f>
        <v>COMPOSANTE_ACTIF;200000;93814.99;EUR;FR;S_123;NAA</v>
      </c>
      <c r="I37" s="10"/>
      <c r="J37" s="10"/>
      <c r="K37" s="10"/>
      <c r="L37" s="10"/>
      <c r="M37" s="10"/>
      <c r="N37" s="10"/>
    </row>
    <row r="38" spans="1:100" x14ac:dyDescent="0.25">
      <c r="H38" s="11"/>
      <c r="I38" s="10"/>
      <c r="J38" s="10"/>
      <c r="K38" s="10"/>
      <c r="L38" s="10"/>
      <c r="M38" s="10"/>
      <c r="N38" s="10"/>
    </row>
    <row r="39" spans="1:100" x14ac:dyDescent="0.25">
      <c r="H39" s="11"/>
      <c r="I39" s="10"/>
      <c r="J39" s="10"/>
      <c r="K39" s="10"/>
      <c r="L39" s="10"/>
      <c r="M39" s="10"/>
      <c r="N39" s="10"/>
    </row>
    <row r="40" spans="1:100" s="18" customFormat="1" ht="6.75" customHeight="1" x14ac:dyDescent="0.25">
      <c r="G40" s="19"/>
      <c r="H40" s="19"/>
      <c r="J40" s="20"/>
    </row>
    <row r="41" spans="1:100" ht="15.75" thickBot="1" x14ac:dyDescent="0.3">
      <c r="A41" s="5" t="s">
        <v>38</v>
      </c>
    </row>
    <row r="42" spans="1:100" ht="15.75" customHeight="1" thickBot="1" x14ac:dyDescent="0.3">
      <c r="A42" s="21" t="s">
        <v>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3"/>
    </row>
    <row r="43" spans="1:100" ht="76.5" customHeight="1" x14ac:dyDescent="0.25">
      <c r="A43" s="1"/>
      <c r="B43" s="4" t="s">
        <v>32</v>
      </c>
      <c r="C43" s="4" t="s">
        <v>33</v>
      </c>
      <c r="D43" s="4" t="s">
        <v>34</v>
      </c>
      <c r="E43" s="4" t="s">
        <v>35</v>
      </c>
      <c r="F43" s="4" t="s">
        <v>36</v>
      </c>
      <c r="G43" s="4" t="s">
        <v>37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3"/>
    </row>
    <row r="44" spans="1:100" x14ac:dyDescent="0.25">
      <c r="B44">
        <v>107100</v>
      </c>
      <c r="C44" t="s">
        <v>81</v>
      </c>
      <c r="D44" t="s">
        <v>45</v>
      </c>
      <c r="E44" t="s">
        <v>44</v>
      </c>
      <c r="F44" t="s">
        <v>80</v>
      </c>
      <c r="G44" t="s">
        <v>46</v>
      </c>
      <c r="H44" s="11" t="str">
        <f>CONCATENATE("COMPOSANTE_PASSIF;",B44,";",C44,";",D44,";",E44,";",F44,";",G44)</f>
        <v>COMPOSANTE_PASSIF;107100;71002.14;EUR;FR;S_12;NAA</v>
      </c>
      <c r="I44" s="10"/>
      <c r="J44" s="10"/>
      <c r="K44" s="10"/>
      <c r="L44" s="10"/>
    </row>
    <row r="45" spans="1:100" x14ac:dyDescent="0.25">
      <c r="B45">
        <v>100000</v>
      </c>
      <c r="C45">
        <v>5000000</v>
      </c>
      <c r="D45" t="s">
        <v>45</v>
      </c>
      <c r="H45" s="11" t="str">
        <f>CONCATENATE("COMPOSANTE_PASSIF;",B45,";",C45,";",D45,";",E45,";",F45,";",G45)</f>
        <v>COMPOSANTE_PASSIF;100000;5000000;EUR;;;</v>
      </c>
      <c r="I45" s="10"/>
      <c r="J45" s="10"/>
      <c r="K45" s="10"/>
      <c r="L45" s="10"/>
    </row>
  </sheetData>
  <mergeCells count="7">
    <mergeCell ref="A35:CV35"/>
    <mergeCell ref="A42:CV42"/>
    <mergeCell ref="A2:CV2"/>
    <mergeCell ref="A7:CV7"/>
    <mergeCell ref="A14:CV14"/>
    <mergeCell ref="A21:CV21"/>
    <mergeCell ref="A28:CV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baseColWidth="10" defaultRowHeight="15" x14ac:dyDescent="0.25"/>
  <sheetData>
    <row r="1" spans="1:1" x14ac:dyDescent="0.25">
      <c r="A1" t="str">
        <f>remise_periodique_complete!J4</f>
        <v>IDENTIFICATION;18284;FR3450000001;5493VL003659125l25M3;123456789;N;2021-12-31;2021-12-31;TRI</v>
      </c>
    </row>
    <row r="2" spans="1:1" x14ac:dyDescent="0.25">
      <c r="A2" t="str">
        <f>remise_periodique_complete!E9</f>
        <v>SIMPLIFIEE;5071002.14;144000;5000000</v>
      </c>
    </row>
    <row r="3" spans="1:1" x14ac:dyDescent="0.25">
      <c r="A3" t="str">
        <f>remise_periodique_complete!O16</f>
        <v>DETAILLEE;P;FR3450000001;33333.33;150;5000000;86613104547.69;14575281221.97;1800;1500.25;100.75;0;;</v>
      </c>
    </row>
    <row r="4" spans="1:1" x14ac:dyDescent="0.25">
      <c r="A4" t="str">
        <f>remise_periodique_complete!O17</f>
        <v>DETAILLEE;S;FR3450000002;100;15;1500;0;0;0;0;0;0;;</v>
      </c>
    </row>
    <row r="5" spans="1:1" x14ac:dyDescent="0.25">
      <c r="A5" t="str">
        <f>remise_periodique_complete!T23</f>
        <v>TITRE;GEN;FR1234569999;ACT;ZZZ;ZZZ;EUR;FR;S_11;xxxx;;12000;12;;;144000;150;CTT;CTT</v>
      </c>
    </row>
    <row r="6" spans="1:1" x14ac:dyDescent="0.25">
      <c r="A6" t="str">
        <f>remise_periodique_complete!J30</f>
        <v>IMMO; ABCD;;FR;75;BUR;EUR;140650523.74;136830000</v>
      </c>
    </row>
    <row r="7" spans="1:1" x14ac:dyDescent="0.25">
      <c r="A7" t="str">
        <f>remise_periodique_complete!H37</f>
        <v>COMPOSANTE_ACTIF;200000;93814.99;EUR;FR;S_123;NAA</v>
      </c>
    </row>
    <row r="8" spans="1:1" x14ac:dyDescent="0.25">
      <c r="A8" t="str">
        <f>remise_periodique_complete!H44</f>
        <v>COMPOSANTE_PASSIF;107100;71002.14;EUR;FR;S_12;NAA</v>
      </c>
    </row>
    <row r="9" spans="1:1" x14ac:dyDescent="0.25">
      <c r="A9" t="str">
        <f>remise_periodique_complete!H45</f>
        <v>COMPOSANTE_PASSIF;100000;5000000;EUR;;;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"/>
  <sheetViews>
    <sheetView workbookViewId="0">
      <selection activeCell="A10" sqref="A10:XFD10"/>
    </sheetView>
  </sheetViews>
  <sheetFormatPr baseColWidth="10" defaultRowHeight="15" x14ac:dyDescent="0.25"/>
  <cols>
    <col min="2" max="2" width="11.7109375" customWidth="1"/>
    <col min="3" max="3" width="13" bestFit="1" customWidth="1"/>
    <col min="4" max="4" width="21.28515625" bestFit="1" customWidth="1"/>
    <col min="5" max="5" width="11.5703125" customWidth="1"/>
    <col min="6" max="6" width="13.28515625" customWidth="1"/>
    <col min="7" max="7" width="12.28515625" customWidth="1"/>
    <col min="8" max="8" width="14.42578125" customWidth="1"/>
    <col min="9" max="9" width="13.28515625" customWidth="1"/>
    <col min="10" max="10" width="12.5703125" customWidth="1"/>
    <col min="11" max="11" width="14.140625" customWidth="1"/>
    <col min="12" max="12" width="12.140625" bestFit="1" customWidth="1"/>
    <col min="13" max="13" width="11.42578125" customWidth="1"/>
    <col min="14" max="14" width="10.5703125" customWidth="1"/>
    <col min="15" max="15" width="11.85546875" customWidth="1"/>
    <col min="16" max="16" width="11.28515625" bestFit="1" customWidth="1"/>
    <col min="17" max="17" width="11.140625" customWidth="1"/>
    <col min="18" max="18" width="9.5703125" customWidth="1"/>
    <col min="19" max="20" width="9.42578125" bestFit="1" customWidth="1"/>
  </cols>
  <sheetData>
    <row r="1" spans="1:100" ht="15.75" thickBot="1" x14ac:dyDescent="0.3">
      <c r="A1" s="5" t="s">
        <v>0</v>
      </c>
    </row>
    <row r="2" spans="1:100" ht="15.75" customHeight="1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3"/>
    </row>
    <row r="3" spans="1:100" ht="75" x14ac:dyDescent="0.25">
      <c r="A3" s="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47</v>
      </c>
      <c r="I3" s="4" t="s">
        <v>48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3"/>
    </row>
    <row r="4" spans="1:100" x14ac:dyDescent="0.25">
      <c r="B4">
        <v>18284</v>
      </c>
      <c r="C4" t="s">
        <v>69</v>
      </c>
      <c r="D4" t="s">
        <v>70</v>
      </c>
      <c r="E4">
        <v>123456789</v>
      </c>
      <c r="F4" t="s">
        <v>40</v>
      </c>
      <c r="G4" s="9" t="s">
        <v>85</v>
      </c>
      <c r="H4" s="9" t="s">
        <v>85</v>
      </c>
      <c r="I4" t="s">
        <v>71</v>
      </c>
      <c r="J4" t="str">
        <f>CONCATENATE("IDENTIFICATION;",B4,";",C4,";",D4,";",E4,";",F4,";",G4,";",H4,";",I4)</f>
        <v>IDENTIFICATION;18284;FR3450000001;5493VL003659125l25M3;123456789;N;2020-12-31;2020-12-31;JPA</v>
      </c>
    </row>
    <row r="5" spans="1:100" s="18" customFormat="1" ht="6.75" customHeight="1" x14ac:dyDescent="0.25">
      <c r="G5" s="19"/>
      <c r="H5" s="19"/>
      <c r="J5" s="20"/>
    </row>
    <row r="6" spans="1:100" ht="15.75" thickBot="1" x14ac:dyDescent="0.3">
      <c r="A6" s="5" t="s">
        <v>8</v>
      </c>
    </row>
    <row r="7" spans="1:100" ht="15.75" customHeight="1" thickBot="1" x14ac:dyDescent="0.3">
      <c r="A7" s="21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3"/>
    </row>
    <row r="8" spans="1:100" ht="75" x14ac:dyDescent="0.25">
      <c r="A8" s="1"/>
      <c r="B8" s="4" t="s">
        <v>9</v>
      </c>
      <c r="C8" s="4" t="s">
        <v>10</v>
      </c>
      <c r="D8" s="4" t="s"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"/>
    </row>
    <row r="9" spans="1:100" x14ac:dyDescent="0.25">
      <c r="B9" t="s">
        <v>84</v>
      </c>
      <c r="C9">
        <v>144000</v>
      </c>
      <c r="D9">
        <v>5000000</v>
      </c>
      <c r="E9" t="str">
        <f>CONCATENATE("SIMPLIFIEE",";",B9,";",C9,";",D9)</f>
        <v>SIMPLIFIEE;5071002.14;144000;5000000</v>
      </c>
    </row>
    <row r="10" spans="1:100" s="18" customFormat="1" ht="6.75" customHeight="1" x14ac:dyDescent="0.25">
      <c r="G10" s="19"/>
      <c r="H10" s="19"/>
      <c r="J10" s="20"/>
    </row>
  </sheetData>
  <mergeCells count="2">
    <mergeCell ref="A2:CV2"/>
    <mergeCell ref="A7:CV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RowHeight="15" x14ac:dyDescent="0.25"/>
  <sheetData>
    <row r="1" spans="1:1" x14ac:dyDescent="0.25">
      <c r="A1" t="str">
        <f>remise_allegee!J4</f>
        <v>IDENTIFICATION;18284;FR3450000001;5493VL003659125l25M3;123456789;N;2020-12-31;2020-12-31;JPA</v>
      </c>
    </row>
    <row r="2" spans="1:1" x14ac:dyDescent="0.25">
      <c r="A2" t="str">
        <f>remise_allegee!E9</f>
        <v>SIMPLIFIEE;5071002.14;144000;5000000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utilisation fichier</vt:lpstr>
      <vt:lpstr>remise_periodique_complete</vt:lpstr>
      <vt:lpstr>recap_remise_complete</vt:lpstr>
      <vt:lpstr>remise_allegee</vt:lpstr>
      <vt:lpstr>recap_remise_allegee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PONSART Maxime (UA 2521)</dc:creator>
  <cp:lastModifiedBy>HORLING Valérie (DGSEI DSMF)</cp:lastModifiedBy>
  <dcterms:created xsi:type="dcterms:W3CDTF">2020-12-07T08:52:27Z</dcterms:created>
  <dcterms:modified xsi:type="dcterms:W3CDTF">2022-06-09T09:37:45Z</dcterms:modified>
</cp:coreProperties>
</file>