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bdf.private\partages\UA1470_DATA\3.Section_SFI\3.3.Synthese\3.3.5.Derives_Triennales\2025\Publication_BDF\"/>
    </mc:Choice>
  </mc:AlternateContent>
  <xr:revisionPtr revIDLastSave="0" documentId="13_ncr:1_{813F5DC4-6D85-40A0-9F37-7B0B28B32489}" xr6:coauthVersionLast="47" xr6:coauthVersionMax="47" xr10:uidLastSave="{00000000-0000-0000-0000-000000000000}"/>
  <bookViews>
    <workbookView xWindow="22932" yWindow="-1356" windowWidth="23256" windowHeight="12456" xr2:uid="{8E4A6075-BECF-4B22-83CE-8CDA489F43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16" i="1"/>
  <c r="L15" i="1"/>
  <c r="L14" i="1"/>
  <c r="K6" i="1" l="1"/>
  <c r="E145" i="1" l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E118" i="1"/>
  <c r="C118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B100" i="1"/>
  <c r="B101" i="1"/>
  <c r="B102" i="1"/>
  <c r="B110" i="1"/>
  <c r="B109" i="1"/>
  <c r="B108" i="1"/>
  <c r="B106" i="1"/>
  <c r="B105" i="1"/>
  <c r="B104" i="1"/>
  <c r="B99" i="1"/>
  <c r="F86" i="1"/>
  <c r="F87" i="1"/>
  <c r="B47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D47" i="1"/>
  <c r="E84" i="1" s="1"/>
  <c r="M23" i="1"/>
  <c r="M19" i="1"/>
  <c r="M22" i="1"/>
  <c r="M21" i="1"/>
  <c r="M20" i="1"/>
  <c r="M18" i="1"/>
  <c r="M17" i="1"/>
  <c r="M16" i="1"/>
  <c r="M15" i="1"/>
  <c r="M14" i="1"/>
  <c r="K7" i="1"/>
  <c r="H7" i="1"/>
  <c r="H6" i="1"/>
  <c r="C86" i="1" l="1"/>
  <c r="E87" i="1"/>
  <c r="C87" i="1"/>
  <c r="E86" i="1"/>
  <c r="E78" i="1"/>
  <c r="C53" i="1"/>
  <c r="C54" i="1"/>
  <c r="C65" i="1"/>
  <c r="C66" i="1"/>
  <c r="C77" i="1"/>
  <c r="E54" i="1"/>
  <c r="E88" i="1"/>
  <c r="C78" i="1"/>
  <c r="C55" i="1"/>
  <c r="E62" i="1"/>
  <c r="C67" i="1"/>
  <c r="C79" i="1"/>
  <c r="E70" i="1"/>
  <c r="C56" i="1"/>
  <c r="C68" i="1"/>
  <c r="C69" i="1"/>
  <c r="E57" i="1"/>
  <c r="E65" i="1"/>
  <c r="E81" i="1"/>
  <c r="C58" i="1"/>
  <c r="C82" i="1"/>
  <c r="C47" i="1"/>
  <c r="C59" i="1"/>
  <c r="C71" i="1"/>
  <c r="C83" i="1"/>
  <c r="E50" i="1"/>
  <c r="E58" i="1"/>
  <c r="E66" i="1"/>
  <c r="E74" i="1"/>
  <c r="E82" i="1"/>
  <c r="C48" i="1"/>
  <c r="C60" i="1"/>
  <c r="C72" i="1"/>
  <c r="C84" i="1"/>
  <c r="C49" i="1"/>
  <c r="C61" i="1"/>
  <c r="C73" i="1"/>
  <c r="C85" i="1"/>
  <c r="C57" i="1"/>
  <c r="E49" i="1"/>
  <c r="C50" i="1"/>
  <c r="C62" i="1"/>
  <c r="C74" i="1"/>
  <c r="C88" i="1"/>
  <c r="C80" i="1"/>
  <c r="E90" i="1"/>
  <c r="C81" i="1"/>
  <c r="E73" i="1"/>
  <c r="C70" i="1"/>
  <c r="C51" i="1"/>
  <c r="C63" i="1"/>
  <c r="C75" i="1"/>
  <c r="C89" i="1"/>
  <c r="E53" i="1"/>
  <c r="E61" i="1"/>
  <c r="E69" i="1"/>
  <c r="E77" i="1"/>
  <c r="E85" i="1"/>
  <c r="C52" i="1"/>
  <c r="C64" i="1"/>
  <c r="C76" i="1"/>
  <c r="C90" i="1"/>
  <c r="E47" i="1"/>
  <c r="E51" i="1"/>
  <c r="E55" i="1"/>
  <c r="E59" i="1"/>
  <c r="E63" i="1"/>
  <c r="E67" i="1"/>
  <c r="E71" i="1"/>
  <c r="E75" i="1"/>
  <c r="E79" i="1"/>
  <c r="E83" i="1"/>
  <c r="E89" i="1"/>
  <c r="F47" i="1"/>
  <c r="E48" i="1"/>
  <c r="E52" i="1"/>
  <c r="E56" i="1"/>
  <c r="E60" i="1"/>
  <c r="E64" i="1"/>
  <c r="E68" i="1"/>
  <c r="E72" i="1"/>
  <c r="E76" i="1"/>
  <c r="E80" i="1"/>
</calcChain>
</file>

<file path=xl/sharedStrings.xml><?xml version="1.0" encoding="utf-8"?>
<sst xmlns="http://schemas.openxmlformats.org/spreadsheetml/2006/main" count="176" uniqueCount="139">
  <si>
    <t>Volume d'activité
montants notionnels</t>
  </si>
  <si>
    <t>Milliards d'USD</t>
  </si>
  <si>
    <t>Total FX</t>
  </si>
  <si>
    <t>Total IR</t>
  </si>
  <si>
    <t>Volume d'activité total, en montant notionnel</t>
  </si>
  <si>
    <t xml:space="preserve">Total brut </t>
  </si>
  <si>
    <t xml:space="preserve">Double comptage 
(opérations inter-dealers France)
</t>
  </si>
  <si>
    <t>Total net 
(Total brut - double comptage FR)</t>
  </si>
  <si>
    <t>Mds USD</t>
  </si>
  <si>
    <t xml:space="preserve">Activité journalière nette
</t>
  </si>
  <si>
    <t>2022 (20j)</t>
  </si>
  <si>
    <t>%</t>
  </si>
  <si>
    <t xml:space="preserve"> Variation  du total net 
2025-2022</t>
  </si>
  <si>
    <t>2025 (21j)</t>
  </si>
  <si>
    <t>Volume d'activité quotidien net sur la place de Paris (mds USD)</t>
  </si>
  <si>
    <t>Instruments</t>
  </si>
  <si>
    <t>1998</t>
  </si>
  <si>
    <t>2001</t>
  </si>
  <si>
    <t>2004</t>
  </si>
  <si>
    <t>2007</t>
  </si>
  <si>
    <t>2010</t>
  </si>
  <si>
    <t>2013</t>
  </si>
  <si>
    <t>2016</t>
  </si>
  <si>
    <t>Evolution en %</t>
  </si>
  <si>
    <t>Spot</t>
  </si>
  <si>
    <t>Outright forwards</t>
  </si>
  <si>
    <t>Foreign exchange swaps</t>
  </si>
  <si>
    <t>Currency swaps</t>
  </si>
  <si>
    <t>Options</t>
  </si>
  <si>
    <t>Forward rate agreements</t>
  </si>
  <si>
    <t>Swaps</t>
  </si>
  <si>
    <t>Options and other products</t>
  </si>
  <si>
    <t xml:space="preserve">Total IR </t>
  </si>
  <si>
    <t>Evolution 2022/2025</t>
  </si>
  <si>
    <t>Répartition par contreparties et devises en moyenne quotidienne Instruments de change sur la place de Paris</t>
  </si>
  <si>
    <t>Total contrepartie</t>
  </si>
  <si>
    <t>Total instrument</t>
  </si>
  <si>
    <t>Reporting dealers</t>
  </si>
  <si>
    <t>local</t>
  </si>
  <si>
    <t>cross border</t>
  </si>
  <si>
    <t xml:space="preserve">Other financial institutions 
</t>
  </si>
  <si>
    <t xml:space="preserve">Non-financial customers 
</t>
  </si>
  <si>
    <t>Répartition par devises Instruments de change sur la place de Paris (en milliards de dollars US)</t>
  </si>
  <si>
    <t>devises</t>
  </si>
  <si>
    <t>2022 (moyenne quotidienne)</t>
  </si>
  <si>
    <t>montants nets</t>
  </si>
  <si>
    <t>part</t>
  </si>
  <si>
    <t>TOTAL</t>
  </si>
  <si>
    <t>USD/EUR</t>
  </si>
  <si>
    <t>EUR/GBP</t>
  </si>
  <si>
    <t>USD/JPY</t>
  </si>
  <si>
    <t>USD/GBP</t>
  </si>
  <si>
    <t>USD/CHF</t>
  </si>
  <si>
    <t>EUR/6BB</t>
  </si>
  <si>
    <t>USD/6BB</t>
  </si>
  <si>
    <t>EUR/CHF</t>
  </si>
  <si>
    <t>EUR/JPY</t>
  </si>
  <si>
    <t>USD/AUD</t>
  </si>
  <si>
    <t>USD/CAD</t>
  </si>
  <si>
    <t>EUR/CAD</t>
  </si>
  <si>
    <t>USD/SEK</t>
  </si>
  <si>
    <t>JPY/6BB</t>
  </si>
  <si>
    <t>USD/MXN</t>
  </si>
  <si>
    <t>USD/CNY</t>
  </si>
  <si>
    <t>EUR/SEK</t>
  </si>
  <si>
    <t>EUR/AUD</t>
  </si>
  <si>
    <t>USD/HKD</t>
  </si>
  <si>
    <t>USD/NOK</t>
  </si>
  <si>
    <t>EUR/PLN</t>
  </si>
  <si>
    <t>EUR/NOK</t>
  </si>
  <si>
    <t>EUR/CNY</t>
  </si>
  <si>
    <t>USD/BRL</t>
  </si>
  <si>
    <t>EUR/HUF</t>
  </si>
  <si>
    <t>USD/SGD</t>
  </si>
  <si>
    <t>USD/NZD</t>
  </si>
  <si>
    <t>EUR/DKK</t>
  </si>
  <si>
    <t>USD/PLN</t>
  </si>
  <si>
    <t>USD/KRW</t>
  </si>
  <si>
    <t>USD/INR</t>
  </si>
  <si>
    <t>JPY/AUD</t>
  </si>
  <si>
    <t>USD/TWD</t>
  </si>
  <si>
    <t>USD/RUB</t>
  </si>
  <si>
    <t>JPY/CAD</t>
  </si>
  <si>
    <t>JPY/BRL</t>
  </si>
  <si>
    <t>USD/TRY</t>
  </si>
  <si>
    <t>EUR/TRY</t>
  </si>
  <si>
    <t>JPY/NZD</t>
  </si>
  <si>
    <t>JPY/ZAR</t>
  </si>
  <si>
    <t>JPY/TRY</t>
  </si>
  <si>
    <t>2025 (moyenne quotidienne)</t>
  </si>
  <si>
    <t>variation 2022/2025</t>
  </si>
  <si>
    <t>ALL/6AA</t>
  </si>
  <si>
    <t>USD/ZAR</t>
  </si>
  <si>
    <t>Répartition par contreparties et devises en moyenne quotidienne Dérivés de taux d'intérêt sur la place de Paris 
(en milliards de dollars US)</t>
  </si>
  <si>
    <t>Overnight index swaps</t>
  </si>
  <si>
    <t>Other swaps</t>
  </si>
  <si>
    <t xml:space="preserve">Non-financial customers </t>
  </si>
  <si>
    <t>Répartition par devises de taux sur la place de Paris (en milliards de dollars US)</t>
  </si>
  <si>
    <t>EUR - Euro</t>
  </si>
  <si>
    <t>USD - US dollar</t>
  </si>
  <si>
    <t>GBP - Pound (sterling)</t>
  </si>
  <si>
    <t>AUD - Australian dollar</t>
  </si>
  <si>
    <t>MXN - Mexican peso</t>
  </si>
  <si>
    <t>SEK - Swedish krona</t>
  </si>
  <si>
    <t>JPY - Yen</t>
  </si>
  <si>
    <t>CHF - Swiss franc</t>
  </si>
  <si>
    <t>CLP - Chilean Peso</t>
  </si>
  <si>
    <t>CNY - China (Yuan/Renminbi)</t>
  </si>
  <si>
    <t>NOK - Norwegian krone</t>
  </si>
  <si>
    <t>DKK - Danish krone</t>
  </si>
  <si>
    <t>BRL - Brazilian Real</t>
  </si>
  <si>
    <t>ZAR - Rand</t>
  </si>
  <si>
    <t>HUF - Hungarian Forint</t>
  </si>
  <si>
    <t>CAD - Canadian dollar</t>
  </si>
  <si>
    <t>SGD - Singapore dollar</t>
  </si>
  <si>
    <t>HKD - Hong Kong dollar</t>
  </si>
  <si>
    <t>CZK - Czech Koruna</t>
  </si>
  <si>
    <t>PLN - Zloty</t>
  </si>
  <si>
    <t>INR - Indian Rupee</t>
  </si>
  <si>
    <t>KRW - Won</t>
  </si>
  <si>
    <t xml:space="preserve">SAR - Saudi riyal  </t>
  </si>
  <si>
    <t>NZD - New Zealand dollar</t>
  </si>
  <si>
    <t>COP - Colombian Peso</t>
  </si>
  <si>
    <t>TWD - New Taiwan Dollar</t>
  </si>
  <si>
    <t>RON - New Romanian Leu</t>
  </si>
  <si>
    <t>ILS - New Israeli Sheqel</t>
  </si>
  <si>
    <t xml:space="preserve"> Activité sur le marché des changes (spot et dérivés) par méthode d’exécution, montants bruts en milliards USD</t>
  </si>
  <si>
    <t>Voice-direct</t>
  </si>
  <si>
    <t>Voice-indirect</t>
  </si>
  <si>
    <t>Elect.-direct-single bank system</t>
  </si>
  <si>
    <t>Elect.-direct-other</t>
  </si>
  <si>
    <t>Elect.-indirect-anonymous venues</t>
  </si>
  <si>
    <t xml:space="preserve"> Elect.-indirect-disclosed venues</t>
  </si>
  <si>
    <t>Undistributed</t>
  </si>
  <si>
    <t xml:space="preserve">Forwards </t>
  </si>
  <si>
    <t xml:space="preserve">Other instruments </t>
  </si>
  <si>
    <t xml:space="preserve">Spot </t>
  </si>
  <si>
    <t xml:space="preserve">FX Swaps </t>
  </si>
  <si>
    <t xml:space="preserve"> Variation sur l'activité journalière nette
2025/2022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</si>
</sst>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\ ###\ ##0.00"/>
    <numFmt numFmtId="169" formatCode="0.00000"/>
    <numFmt numFmtId="170" formatCode="0.000000"/>
    <numFmt numFmtId="171" formatCode="0.0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name val="Arial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11">
    <xf numFmtId="0" fontId="0" fillId="0" borderId="0" xfId="0"/>
    <xf numFmtId="0" fontId="2" fillId="2" borderId="0" xfId="0" applyFont="1" applyFill="1"/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right" vertical="center"/>
    </xf>
    <xf numFmtId="0" fontId="4" fillId="2" borderId="1" xfId="3" applyFont="1" applyFill="1" applyBorder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1" fontId="5" fillId="2" borderId="1" xfId="3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right"/>
    </xf>
    <xf numFmtId="1" fontId="5" fillId="0" borderId="1" xfId="3" applyNumberFormat="1" applyFont="1" applyFill="1" applyBorder="1" applyAlignment="1">
      <alignment horizontal="right" vertical="center"/>
    </xf>
    <xf numFmtId="9" fontId="5" fillId="0" borderId="1" xfId="2" applyFont="1" applyFill="1" applyBorder="1" applyAlignment="1">
      <alignment horizontal="right" vertical="center"/>
    </xf>
    <xf numFmtId="0" fontId="8" fillId="0" borderId="1" xfId="0" applyFont="1" applyBorder="1"/>
    <xf numFmtId="0" fontId="4" fillId="3" borderId="4" xfId="3" applyFont="1" applyFill="1" applyBorder="1" applyAlignment="1">
      <alignment horizontal="right" vertical="center"/>
    </xf>
    <xf numFmtId="0" fontId="4" fillId="3" borderId="3" xfId="3" applyFont="1" applyFill="1" applyBorder="1" applyAlignment="1">
      <alignment vertical="center" wrapText="1"/>
    </xf>
    <xf numFmtId="0" fontId="5" fillId="3" borderId="5" xfId="4" applyFont="1" applyFill="1" applyBorder="1" applyAlignment="1">
      <alignment vertical="center"/>
    </xf>
    <xf numFmtId="1" fontId="5" fillId="3" borderId="0" xfId="3" applyNumberFormat="1" applyFont="1" applyFill="1" applyAlignment="1">
      <alignment vertical="center"/>
    </xf>
    <xf numFmtId="1" fontId="5" fillId="3" borderId="6" xfId="3" applyNumberFormat="1" applyFont="1" applyFill="1" applyBorder="1" applyAlignment="1">
      <alignment vertical="center"/>
    </xf>
    <xf numFmtId="9" fontId="5" fillId="3" borderId="7" xfId="2" applyFont="1" applyFill="1" applyBorder="1" applyAlignment="1">
      <alignment vertical="center"/>
    </xf>
    <xf numFmtId="0" fontId="5" fillId="3" borderId="5" xfId="3" applyFont="1" applyFill="1" applyBorder="1" applyAlignment="1">
      <alignment vertical="center"/>
    </xf>
    <xf numFmtId="0" fontId="4" fillId="4" borderId="5" xfId="3" applyFont="1" applyFill="1" applyBorder="1" applyAlignment="1">
      <alignment vertical="center"/>
    </xf>
    <xf numFmtId="1" fontId="4" fillId="4" borderId="0" xfId="3" applyNumberFormat="1" applyFont="1" applyFill="1" applyAlignment="1">
      <alignment vertical="center"/>
    </xf>
    <xf numFmtId="1" fontId="5" fillId="4" borderId="6" xfId="3" applyNumberFormat="1" applyFont="1" applyFill="1" applyBorder="1" applyAlignment="1">
      <alignment vertical="center"/>
    </xf>
    <xf numFmtId="9" fontId="5" fillId="4" borderId="7" xfId="2" applyFont="1" applyFill="1" applyBorder="1" applyAlignment="1">
      <alignment vertical="center"/>
    </xf>
    <xf numFmtId="0" fontId="4" fillId="4" borderId="8" xfId="3" applyFont="1" applyFill="1" applyBorder="1" applyAlignment="1">
      <alignment vertical="center"/>
    </xf>
    <xf numFmtId="1" fontId="4" fillId="4" borderId="9" xfId="3" applyNumberFormat="1" applyFont="1" applyFill="1" applyBorder="1" applyAlignment="1">
      <alignment vertical="center"/>
    </xf>
    <xf numFmtId="1" fontId="5" fillId="4" borderId="10" xfId="3" applyNumberFormat="1" applyFont="1" applyFill="1" applyBorder="1" applyAlignment="1">
      <alignment vertical="center"/>
    </xf>
    <xf numFmtId="9" fontId="5" fillId="4" borderId="11" xfId="2" applyFont="1" applyFill="1" applyBorder="1" applyAlignment="1">
      <alignment vertical="center"/>
    </xf>
    <xf numFmtId="0" fontId="2" fillId="0" borderId="0" xfId="0" applyFont="1"/>
    <xf numFmtId="0" fontId="2" fillId="0" borderId="12" xfId="0" applyFont="1" applyBorder="1"/>
    <xf numFmtId="1" fontId="4" fillId="4" borderId="8" xfId="3" applyNumberFormat="1" applyFont="1" applyFill="1" applyBorder="1" applyAlignment="1">
      <alignment vertical="center"/>
    </xf>
    <xf numFmtId="1" fontId="4" fillId="4" borderId="4" xfId="3" applyNumberFormat="1" applyFont="1" applyFill="1" applyBorder="1" applyAlignment="1">
      <alignment vertical="center"/>
    </xf>
    <xf numFmtId="1" fontId="4" fillId="4" borderId="3" xfId="3" applyNumberFormat="1" applyFont="1" applyFill="1" applyBorder="1" applyAlignment="1">
      <alignment vertical="center"/>
    </xf>
    <xf numFmtId="0" fontId="8" fillId="2" borderId="5" xfId="0" applyFont="1" applyFill="1" applyBorder="1"/>
    <xf numFmtId="1" fontId="8" fillId="2" borderId="5" xfId="0" applyNumberFormat="1" applyFont="1" applyFill="1" applyBorder="1"/>
    <xf numFmtId="1" fontId="8" fillId="2" borderId="0" xfId="0" applyNumberFormat="1" applyFont="1" applyFill="1"/>
    <xf numFmtId="1" fontId="8" fillId="2" borderId="7" xfId="0" applyNumberFormat="1" applyFont="1" applyFill="1" applyBorder="1"/>
    <xf numFmtId="0" fontId="9" fillId="2" borderId="5" xfId="0" applyFont="1" applyFill="1" applyBorder="1" applyAlignment="1">
      <alignment horizontal="left" indent="1"/>
    </xf>
    <xf numFmtId="1" fontId="9" fillId="2" borderId="5" xfId="0" applyNumberFormat="1" applyFont="1" applyFill="1" applyBorder="1"/>
    <xf numFmtId="1" fontId="9" fillId="2" borderId="0" xfId="0" applyNumberFormat="1" applyFont="1" applyFill="1"/>
    <xf numFmtId="1" fontId="9" fillId="2" borderId="7" xfId="0" applyNumberFormat="1" applyFont="1" applyFill="1" applyBorder="1"/>
    <xf numFmtId="0" fontId="9" fillId="2" borderId="8" xfId="0" applyFont="1" applyFill="1" applyBorder="1" applyAlignment="1">
      <alignment horizontal="left" indent="1"/>
    </xf>
    <xf numFmtId="1" fontId="9" fillId="2" borderId="8" xfId="0" applyNumberFormat="1" applyFont="1" applyFill="1" applyBorder="1"/>
    <xf numFmtId="1" fontId="9" fillId="2" borderId="9" xfId="0" applyNumberFormat="1" applyFont="1" applyFill="1" applyBorder="1"/>
    <xf numFmtId="1" fontId="9" fillId="2" borderId="11" xfId="0" applyNumberFormat="1" applyFont="1" applyFill="1" applyBorder="1"/>
    <xf numFmtId="0" fontId="8" fillId="2" borderId="12" xfId="0" applyFont="1" applyFill="1" applyBorder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" fontId="4" fillId="4" borderId="10" xfId="3" applyNumberFormat="1" applyFont="1" applyFill="1" applyBorder="1" applyAlignment="1">
      <alignment vertical="center"/>
    </xf>
    <xf numFmtId="9" fontId="4" fillId="4" borderId="3" xfId="2" applyFont="1" applyFill="1" applyBorder="1" applyAlignment="1">
      <alignment vertical="center"/>
    </xf>
    <xf numFmtId="0" fontId="2" fillId="2" borderId="6" xfId="0" applyFont="1" applyFill="1" applyBorder="1"/>
    <xf numFmtId="165" fontId="2" fillId="2" borderId="6" xfId="0" applyNumberFormat="1" applyFont="1" applyFill="1" applyBorder="1" applyAlignment="1">
      <alignment horizontal="right"/>
    </xf>
    <xf numFmtId="9" fontId="2" fillId="2" borderId="7" xfId="2" applyFont="1" applyFill="1" applyBorder="1"/>
    <xf numFmtId="1" fontId="2" fillId="2" borderId="0" xfId="0" applyNumberFormat="1" applyFont="1" applyFill="1"/>
    <xf numFmtId="9" fontId="2" fillId="2" borderId="0" xfId="2" applyFont="1" applyFill="1" applyBorder="1"/>
    <xf numFmtId="1" fontId="2" fillId="2" borderId="5" xfId="0" applyNumberFormat="1" applyFont="1" applyFill="1" applyBorder="1"/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right"/>
    </xf>
    <xf numFmtId="9" fontId="2" fillId="2" borderId="11" xfId="2" applyFont="1" applyFill="1" applyBorder="1"/>
    <xf numFmtId="1" fontId="2" fillId="2" borderId="9" xfId="0" applyNumberFormat="1" applyFont="1" applyFill="1" applyBorder="1"/>
    <xf numFmtId="9" fontId="2" fillId="2" borderId="9" xfId="2" applyFont="1" applyFill="1" applyBorder="1"/>
    <xf numFmtId="1" fontId="2" fillId="2" borderId="8" xfId="0" applyNumberFormat="1" applyFont="1" applyFill="1" applyBorder="1"/>
    <xf numFmtId="2" fontId="2" fillId="2" borderId="0" xfId="0" applyNumberFormat="1" applyFont="1" applyFill="1"/>
    <xf numFmtId="2" fontId="2" fillId="2" borderId="9" xfId="0" applyNumberFormat="1" applyFont="1" applyFill="1" applyBorder="1"/>
    <xf numFmtId="0" fontId="8" fillId="0" borderId="13" xfId="0" applyFont="1" applyBorder="1"/>
    <xf numFmtId="0" fontId="4" fillId="4" borderId="2" xfId="3" applyFont="1" applyFill="1" applyBorder="1" applyAlignment="1">
      <alignment vertical="center"/>
    </xf>
    <xf numFmtId="1" fontId="4" fillId="4" borderId="1" xfId="3" applyNumberFormat="1" applyFont="1" applyFill="1" applyBorder="1" applyAlignment="1">
      <alignment vertical="center"/>
    </xf>
    <xf numFmtId="0" fontId="8" fillId="2" borderId="13" xfId="0" applyFont="1" applyFill="1" applyBorder="1"/>
    <xf numFmtId="1" fontId="8" fillId="2" borderId="12" xfId="0" applyNumberFormat="1" applyFont="1" applyFill="1" applyBorder="1"/>
    <xf numFmtId="1" fontId="8" fillId="2" borderId="14" xfId="0" applyNumberFormat="1" applyFont="1" applyFill="1" applyBorder="1"/>
    <xf numFmtId="0" fontId="9" fillId="2" borderId="6" xfId="0" applyFont="1" applyFill="1" applyBorder="1" applyAlignment="1">
      <alignment horizontal="left" indent="1"/>
    </xf>
    <xf numFmtId="1" fontId="8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wrapText="1"/>
    </xf>
    <xf numFmtId="1" fontId="8" fillId="2" borderId="5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0" fontId="4" fillId="3" borderId="2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4" fillId="3" borderId="3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 vertical="center"/>
    </xf>
    <xf numFmtId="1" fontId="2" fillId="2" borderId="6" xfId="0" applyNumberFormat="1" applyFont="1" applyFill="1" applyBorder="1"/>
    <xf numFmtId="1" fontId="2" fillId="2" borderId="7" xfId="0" applyNumberFormat="1" applyFont="1" applyFill="1" applyBorder="1"/>
    <xf numFmtId="0" fontId="5" fillId="2" borderId="8" xfId="3" applyFont="1" applyFill="1" applyBorder="1" applyAlignment="1">
      <alignment horizontal="left" vertical="center"/>
    </xf>
    <xf numFmtId="1" fontId="2" fillId="2" borderId="10" xfId="0" applyNumberFormat="1" applyFont="1" applyFill="1" applyBorder="1"/>
    <xf numFmtId="1" fontId="2" fillId="2" borderId="11" xfId="0" applyNumberFormat="1" applyFont="1" applyFill="1" applyBorder="1"/>
    <xf numFmtId="0" fontId="4" fillId="3" borderId="1" xfId="3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vertical="center"/>
    </xf>
    <xf numFmtId="1" fontId="8" fillId="2" borderId="5" xfId="0" applyNumberFormat="1" applyFont="1" applyFill="1" applyBorder="1" applyAlignment="1"/>
    <xf numFmtId="1" fontId="8" fillId="2" borderId="0" xfId="0" applyNumberFormat="1" applyFont="1" applyFill="1" applyAlignment="1"/>
    <xf numFmtId="1" fontId="8" fillId="2" borderId="7" xfId="0" applyNumberFormat="1" applyFont="1" applyFill="1" applyBorder="1" applyAlignment="1"/>
    <xf numFmtId="0" fontId="2" fillId="0" borderId="0" xfId="0" applyFont="1" applyAlignment="1"/>
    <xf numFmtId="0" fontId="0" fillId="0" borderId="0" xfId="0" applyAlignment="1"/>
    <xf numFmtId="0" fontId="4" fillId="3" borderId="12" xfId="3" applyFont="1" applyFill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" fontId="5" fillId="0" borderId="0" xfId="3" applyNumberFormat="1" applyFont="1" applyFill="1" applyAlignment="1">
      <alignment vertical="center"/>
    </xf>
  </cellXfs>
  <cellStyles count="5">
    <cellStyle name="Milliers" xfId="1" builtinId="3"/>
    <cellStyle name="Normal" xfId="0" builtinId="0"/>
    <cellStyle name="Normal 2" xfId="3" xr:uid="{6F83C151-6EC7-4E2B-9D97-83AF3EA68345}"/>
    <cellStyle name="Normal 2 2" xfId="4" xr:uid="{A4124BE5-BAF9-4004-B837-1902B548D75F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60FC-ED7D-400F-A7C9-0ADB9BBC1C5E}">
  <dimension ref="A1:O160"/>
  <sheetViews>
    <sheetView tabSelected="1" zoomScale="80" zoomScaleNormal="80" workbookViewId="0">
      <selection activeCell="L10" sqref="L10"/>
    </sheetView>
  </sheetViews>
  <sheetFormatPr baseColWidth="10" defaultRowHeight="15" x14ac:dyDescent="0.25"/>
  <cols>
    <col min="1" max="1" width="32.28515625" customWidth="1"/>
    <col min="2" max="2" width="16.42578125" customWidth="1"/>
    <col min="3" max="8" width="15.7109375" customWidth="1"/>
    <col min="9" max="11" width="13.7109375" customWidth="1"/>
    <col min="12" max="13" width="13.85546875" customWidth="1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x14ac:dyDescent="0.25">
      <c r="A2" s="1"/>
      <c r="B2" s="6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78.75" x14ac:dyDescent="0.25">
      <c r="A4" s="2" t="s">
        <v>0</v>
      </c>
      <c r="B4" s="105" t="s">
        <v>5</v>
      </c>
      <c r="C4" s="106"/>
      <c r="D4" s="102" t="s">
        <v>6</v>
      </c>
      <c r="E4" s="103"/>
      <c r="F4" s="102" t="s">
        <v>7</v>
      </c>
      <c r="G4" s="103"/>
      <c r="H4" s="2" t="s">
        <v>12</v>
      </c>
      <c r="I4" s="102" t="s">
        <v>9</v>
      </c>
      <c r="J4" s="103"/>
      <c r="K4" s="2" t="s">
        <v>138</v>
      </c>
      <c r="L4" s="1"/>
    </row>
    <row r="5" spans="1:13" ht="15.75" x14ac:dyDescent="0.25">
      <c r="A5" s="3" t="s">
        <v>1</v>
      </c>
      <c r="B5" s="4">
        <v>2022</v>
      </c>
      <c r="C5" s="4">
        <v>2025</v>
      </c>
      <c r="D5" s="4">
        <v>2022</v>
      </c>
      <c r="E5" s="4">
        <v>2025</v>
      </c>
      <c r="F5" s="4">
        <v>2022</v>
      </c>
      <c r="G5" s="4">
        <v>2025</v>
      </c>
      <c r="H5" s="4" t="s">
        <v>8</v>
      </c>
      <c r="I5" s="4" t="s">
        <v>10</v>
      </c>
      <c r="J5" s="4" t="s">
        <v>13</v>
      </c>
      <c r="K5" s="4" t="s">
        <v>11</v>
      </c>
      <c r="L5" s="1"/>
    </row>
    <row r="6" spans="1:13" ht="15.75" x14ac:dyDescent="0.25">
      <c r="A6" s="4" t="s">
        <v>2</v>
      </c>
      <c r="B6" s="7">
        <v>4573.1213463320009</v>
      </c>
      <c r="C6" s="7">
        <v>5303.3042519230003</v>
      </c>
      <c r="D6" s="7">
        <v>298.484362433</v>
      </c>
      <c r="E6" s="7">
        <v>216.74278730400002</v>
      </c>
      <c r="F6" s="7">
        <v>4274.6369838990013</v>
      </c>
      <c r="G6" s="7">
        <v>5086.5614646190006</v>
      </c>
      <c r="H6" s="9">
        <f>G6-F6</f>
        <v>811.92448071999934</v>
      </c>
      <c r="I6" s="7">
        <v>213.73184919495006</v>
      </c>
      <c r="J6" s="7">
        <v>242.21721260090479</v>
      </c>
      <c r="K6" s="10">
        <f>J6/I6-1</f>
        <v>0.13327617532552449</v>
      </c>
      <c r="L6" s="1"/>
    </row>
    <row r="7" spans="1:13" ht="15.75" x14ac:dyDescent="0.25">
      <c r="A7" s="4" t="s">
        <v>3</v>
      </c>
      <c r="B7" s="7">
        <v>4423.8523166570012</v>
      </c>
      <c r="C7" s="7">
        <v>7126.6518675589996</v>
      </c>
      <c r="D7" s="7">
        <v>344.98436633749998</v>
      </c>
      <c r="E7" s="7">
        <v>318.77951485049999</v>
      </c>
      <c r="F7" s="7">
        <v>4078.8679503195012</v>
      </c>
      <c r="G7" s="7">
        <v>6807.8723527084994</v>
      </c>
      <c r="H7" s="9">
        <f>G7-F7</f>
        <v>2729.0044023889982</v>
      </c>
      <c r="I7" s="7">
        <v>203.94339751597505</v>
      </c>
      <c r="J7" s="7">
        <v>324.1843977480238</v>
      </c>
      <c r="K7" s="10">
        <f>J7/I7-1</f>
        <v>0.58958025460289876</v>
      </c>
      <c r="L7" s="1"/>
    </row>
    <row r="8" spans="1:13" ht="15.75" x14ac:dyDescent="0.25">
      <c r="A8" s="5"/>
      <c r="B8" s="8"/>
      <c r="C8" s="8"/>
      <c r="D8" s="8"/>
      <c r="E8" s="8"/>
      <c r="F8" s="8"/>
      <c r="G8" s="8"/>
      <c r="H8" s="8"/>
      <c r="I8" s="8"/>
      <c r="J8" s="8"/>
      <c r="K8" s="8"/>
      <c r="L8" s="1"/>
    </row>
    <row r="9" spans="1:13" ht="15.75" x14ac:dyDescent="0.25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1"/>
    </row>
    <row r="10" spans="1:13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ht="15.75" x14ac:dyDescent="0.25">
      <c r="A11" s="1"/>
      <c r="B11" s="6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ht="31.5" x14ac:dyDescent="0.25">
      <c r="A13" s="11" t="s">
        <v>15</v>
      </c>
      <c r="B13" s="12" t="s">
        <v>16</v>
      </c>
      <c r="C13" s="12" t="s">
        <v>17</v>
      </c>
      <c r="D13" s="12" t="s">
        <v>18</v>
      </c>
      <c r="E13" s="12" t="s">
        <v>19</v>
      </c>
      <c r="F13" s="12" t="s">
        <v>20</v>
      </c>
      <c r="G13" s="12" t="s">
        <v>21</v>
      </c>
      <c r="H13" s="12" t="s">
        <v>22</v>
      </c>
      <c r="I13" s="12">
        <v>2019</v>
      </c>
      <c r="J13" s="12">
        <v>2022</v>
      </c>
      <c r="K13" s="12">
        <v>2025</v>
      </c>
      <c r="L13" s="77" t="s">
        <v>33</v>
      </c>
      <c r="M13" s="13" t="s">
        <v>23</v>
      </c>
    </row>
    <row r="14" spans="1:13" ht="15.75" x14ac:dyDescent="0.25">
      <c r="A14" s="14" t="s">
        <v>24</v>
      </c>
      <c r="B14" s="15">
        <v>19.232547619000002</v>
      </c>
      <c r="C14" s="15">
        <v>8.7250500000000013</v>
      </c>
      <c r="D14" s="15">
        <v>12.9755</v>
      </c>
      <c r="E14" s="15">
        <v>25.036325000000001</v>
      </c>
      <c r="F14" s="15">
        <v>27.053857141999995</v>
      </c>
      <c r="G14" s="15">
        <v>37.212597567000003</v>
      </c>
      <c r="H14" s="15">
        <v>22.766492966000005</v>
      </c>
      <c r="I14" s="15">
        <v>22.865550294999998</v>
      </c>
      <c r="J14" s="15">
        <v>32.961895680000012</v>
      </c>
      <c r="K14" s="15">
        <v>29.116348798857139</v>
      </c>
      <c r="L14" s="16">
        <f>K14-J14</f>
        <v>-3.845546881142873</v>
      </c>
      <c r="M14" s="17">
        <f>K14/J14-1</f>
        <v>-0.11666643564666701</v>
      </c>
    </row>
    <row r="15" spans="1:13" ht="15.75" x14ac:dyDescent="0.25">
      <c r="A15" s="18" t="s">
        <v>25</v>
      </c>
      <c r="B15" s="15">
        <v>3.1615238090000002</v>
      </c>
      <c r="C15" s="15">
        <v>1.4541499999999996</v>
      </c>
      <c r="D15" s="15">
        <v>4.5532142849999993</v>
      </c>
      <c r="E15" s="15">
        <v>7.4828750000000017</v>
      </c>
      <c r="F15" s="15">
        <v>9.917714285000006</v>
      </c>
      <c r="G15" s="15">
        <v>8.9989843970000116</v>
      </c>
      <c r="H15" s="15">
        <v>15.211096008000007</v>
      </c>
      <c r="I15" s="15">
        <v>19.752237568000009</v>
      </c>
      <c r="J15" s="15">
        <v>19.38012599499999</v>
      </c>
      <c r="K15" s="15">
        <v>17.916314100476193</v>
      </c>
      <c r="L15" s="16">
        <f t="shared" ref="L15:L18" si="0">K15-J15</f>
        <v>-1.463811894523797</v>
      </c>
      <c r="M15" s="17">
        <f t="shared" ref="M15:M18" si="1">K15/J15-1</f>
        <v>-7.5531598447887038E-2</v>
      </c>
    </row>
    <row r="16" spans="1:13" ht="15.75" x14ac:dyDescent="0.25">
      <c r="A16" s="18" t="s">
        <v>26</v>
      </c>
      <c r="B16" s="15">
        <v>49.501857141999984</v>
      </c>
      <c r="C16" s="15">
        <v>37.792449999999995</v>
      </c>
      <c r="D16" s="15">
        <v>46.473071427999983</v>
      </c>
      <c r="E16" s="15">
        <v>87.221075000000042</v>
      </c>
      <c r="F16" s="15">
        <v>104.26226190400004</v>
      </c>
      <c r="G16" s="15">
        <v>134.92140966799997</v>
      </c>
      <c r="H16" s="15">
        <v>136.51137949100007</v>
      </c>
      <c r="I16" s="15">
        <v>117.88462744199994</v>
      </c>
      <c r="J16" s="15">
        <v>152.66520062400005</v>
      </c>
      <c r="K16" s="15">
        <v>179.44946886283333</v>
      </c>
      <c r="L16" s="16">
        <f t="shared" si="0"/>
        <v>26.784268238833278</v>
      </c>
      <c r="M16" s="17">
        <f t="shared" si="1"/>
        <v>0.17544448983367467</v>
      </c>
    </row>
    <row r="17" spans="1:15" ht="15.75" x14ac:dyDescent="0.25">
      <c r="A17" s="18" t="s">
        <v>27</v>
      </c>
      <c r="B17" s="15">
        <v>0.80616666599999998</v>
      </c>
      <c r="C17" s="15">
        <v>0.32560000000000006</v>
      </c>
      <c r="D17" s="15">
        <v>0.98314285699999993</v>
      </c>
      <c r="E17" s="15">
        <v>1.3885999999999998</v>
      </c>
      <c r="F17" s="15">
        <v>4.0252619039999997</v>
      </c>
      <c r="G17" s="15">
        <v>3.3571444160000001</v>
      </c>
      <c r="H17" s="15">
        <v>1.6362322300000005</v>
      </c>
      <c r="I17" s="15">
        <v>2.5133803539999997</v>
      </c>
      <c r="J17" s="15">
        <v>3.7521814520000012</v>
      </c>
      <c r="K17" s="15">
        <v>4.1920519329047616</v>
      </c>
      <c r="L17" s="16">
        <f t="shared" si="0"/>
        <v>0.43987048090476044</v>
      </c>
      <c r="M17" s="17">
        <f t="shared" si="1"/>
        <v>0.11723059946109449</v>
      </c>
    </row>
    <row r="18" spans="1:15" ht="15.75" x14ac:dyDescent="0.25">
      <c r="A18" s="14" t="s">
        <v>31</v>
      </c>
      <c r="B18" s="15">
        <v>4.465119047</v>
      </c>
      <c r="C18" s="15">
        <v>1.3523499999999999</v>
      </c>
      <c r="D18" s="15">
        <v>1.5634047609999997</v>
      </c>
      <c r="E18" s="15">
        <v>5.538450000000001</v>
      </c>
      <c r="F18" s="15">
        <v>6.2503095230000021</v>
      </c>
      <c r="G18" s="110">
        <v>5.3879629299999987</v>
      </c>
      <c r="H18" s="110">
        <v>4.4748910789999989</v>
      </c>
      <c r="I18" s="110">
        <v>4.1081657417857143</v>
      </c>
      <c r="J18" s="110">
        <v>4.972443732875</v>
      </c>
      <c r="K18" s="110">
        <v>11.543028905833333</v>
      </c>
      <c r="L18" s="16">
        <f t="shared" si="0"/>
        <v>6.5705851729583333</v>
      </c>
      <c r="M18" s="17">
        <f t="shared" si="1"/>
        <v>1.3213996026777179</v>
      </c>
      <c r="O18" s="109"/>
    </row>
    <row r="19" spans="1:15" ht="15.75" x14ac:dyDescent="0.25">
      <c r="A19" s="19" t="s">
        <v>2</v>
      </c>
      <c r="B19" s="20">
        <v>77.167214285</v>
      </c>
      <c r="C19" s="20">
        <v>49.6496</v>
      </c>
      <c r="D19" s="20">
        <v>66.548333332999974</v>
      </c>
      <c r="E19" s="20">
        <v>126.76012042900005</v>
      </c>
      <c r="F19" s="20">
        <v>151.62118680900005</v>
      </c>
      <c r="G19" s="20">
        <v>189.87809898099999</v>
      </c>
      <c r="H19" s="20">
        <v>180.60009177600008</v>
      </c>
      <c r="I19" s="20">
        <v>167.12396140269047</v>
      </c>
      <c r="J19" s="20">
        <v>213.73184744495001</v>
      </c>
      <c r="K19" s="20">
        <v>242.21721260090479</v>
      </c>
      <c r="L19" s="21">
        <f>K19-J19</f>
        <v>28.485365155954781</v>
      </c>
      <c r="M19" s="22">
        <f>K19/J19-1</f>
        <v>0.13327618460459734</v>
      </c>
      <c r="O19" s="107"/>
    </row>
    <row r="20" spans="1:15" ht="15.75" x14ac:dyDescent="0.25">
      <c r="A20" s="14" t="s">
        <v>29</v>
      </c>
      <c r="B20" s="15">
        <v>4.631619047</v>
      </c>
      <c r="C20" s="15">
        <v>6.7129000000000012</v>
      </c>
      <c r="D20" s="15">
        <v>28.640023808999999</v>
      </c>
      <c r="E20" s="15">
        <v>19.117074999999996</v>
      </c>
      <c r="F20" s="15">
        <v>46.429880951999998</v>
      </c>
      <c r="G20" s="15">
        <v>48.538763945000007</v>
      </c>
      <c r="H20" s="15">
        <v>34.841215009999999</v>
      </c>
      <c r="I20" s="15">
        <v>36.172674378000004</v>
      </c>
      <c r="J20" s="15">
        <v>64.698834278999996</v>
      </c>
      <c r="K20" s="15">
        <v>77.842893824047621</v>
      </c>
      <c r="L20" s="16">
        <f t="shared" ref="L20:L22" si="2">K20-J20</f>
        <v>13.144059545047625</v>
      </c>
      <c r="M20" s="17">
        <f t="shared" ref="M20:M22" si="3">K20/J20-1</f>
        <v>0.20315759459230209</v>
      </c>
    </row>
    <row r="21" spans="1:15" ht="15.75" x14ac:dyDescent="0.25">
      <c r="A21" s="14" t="s">
        <v>30</v>
      </c>
      <c r="B21" s="15">
        <v>32.447809522999997</v>
      </c>
      <c r="C21" s="15">
        <v>55.837499999999991</v>
      </c>
      <c r="D21" s="15">
        <v>117.84807142799998</v>
      </c>
      <c r="E21" s="15">
        <v>138.907175</v>
      </c>
      <c r="F21" s="15">
        <v>128.19116666600002</v>
      </c>
      <c r="G21" s="15">
        <v>93.094138231999992</v>
      </c>
      <c r="H21" s="15">
        <v>99.46295915799999</v>
      </c>
      <c r="I21" s="15">
        <v>79.486718913999979</v>
      </c>
      <c r="J21" s="15">
        <v>131.60484826900003</v>
      </c>
      <c r="K21" s="15">
        <v>238.46179912830951</v>
      </c>
      <c r="L21" s="16">
        <f t="shared" si="2"/>
        <v>106.85695085930948</v>
      </c>
      <c r="M21" s="17">
        <f t="shared" si="3"/>
        <v>0.81195299614565952</v>
      </c>
    </row>
    <row r="22" spans="1:15" ht="15.75" x14ac:dyDescent="0.25">
      <c r="A22" s="14" t="s">
        <v>31</v>
      </c>
      <c r="B22" s="15">
        <v>3.4972142850000001</v>
      </c>
      <c r="C22" s="15">
        <v>2.5459499999999999</v>
      </c>
      <c r="D22" s="15">
        <v>4.8075952380000002</v>
      </c>
      <c r="E22" s="15">
        <v>18.110686171999998</v>
      </c>
      <c r="F22" s="15">
        <v>18.704136948000002</v>
      </c>
      <c r="G22" s="15">
        <v>3.9481508569999999</v>
      </c>
      <c r="H22" s="15">
        <v>6.9111420539999999</v>
      </c>
      <c r="I22" s="15">
        <v>4.3631544029999993</v>
      </c>
      <c r="J22" s="15">
        <v>7.6274580960000016</v>
      </c>
      <c r="K22" s="15">
        <v>7.8797047956666662</v>
      </c>
      <c r="L22" s="16">
        <f t="shared" si="2"/>
        <v>0.25224669966666458</v>
      </c>
      <c r="M22" s="17">
        <f t="shared" si="3"/>
        <v>3.3070873217769359E-2</v>
      </c>
    </row>
    <row r="23" spans="1:15" ht="15.75" x14ac:dyDescent="0.25">
      <c r="A23" s="23" t="s">
        <v>32</v>
      </c>
      <c r="B23" s="24">
        <v>40.576642856999996</v>
      </c>
      <c r="C23" s="24">
        <v>65.096349999999987</v>
      </c>
      <c r="D23" s="24">
        <v>151.29569047599998</v>
      </c>
      <c r="E23" s="24">
        <v>176.13493617199998</v>
      </c>
      <c r="F23" s="24">
        <v>193.325184568</v>
      </c>
      <c r="G23" s="24">
        <v>145.58105303599999</v>
      </c>
      <c r="H23" s="24">
        <v>141.21531622199998</v>
      </c>
      <c r="I23" s="24">
        <v>120.022547698</v>
      </c>
      <c r="J23" s="24">
        <v>203.931140645</v>
      </c>
      <c r="K23" s="24">
        <v>324.1843977480238</v>
      </c>
      <c r="L23" s="25">
        <f>K23-J23</f>
        <v>120.2532571030238</v>
      </c>
      <c r="M23" s="26">
        <f>K23/J23-1</f>
        <v>0.5896757931264589</v>
      </c>
    </row>
    <row r="24" spans="1:15" ht="15.7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15"/>
      <c r="L24" s="15"/>
    </row>
    <row r="25" spans="1:15" ht="15.75" x14ac:dyDescent="0.25">
      <c r="A25" s="1"/>
      <c r="B25" s="6" t="s">
        <v>34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 ht="15.75" x14ac:dyDescent="0.25">
      <c r="A26" s="1"/>
      <c r="B26" s="1"/>
      <c r="C26" s="1"/>
      <c r="D26" s="1"/>
      <c r="E26" s="1"/>
      <c r="F26" s="1"/>
      <c r="G26" s="1"/>
      <c r="H26" s="1"/>
    </row>
    <row r="27" spans="1:15" ht="47.25" x14ac:dyDescent="0.25">
      <c r="A27" s="28"/>
      <c r="B27" s="87" t="s">
        <v>35</v>
      </c>
      <c r="C27" s="78" t="s">
        <v>24</v>
      </c>
      <c r="D27" s="78" t="s">
        <v>25</v>
      </c>
      <c r="E27" s="78" t="s">
        <v>26</v>
      </c>
      <c r="F27" s="78" t="s">
        <v>27</v>
      </c>
      <c r="G27" s="80" t="s">
        <v>28</v>
      </c>
      <c r="H27" s="27"/>
    </row>
    <row r="28" spans="1:15" ht="15.75" x14ac:dyDescent="0.25">
      <c r="A28" s="23" t="s">
        <v>36</v>
      </c>
      <c r="B28" s="29">
        <v>242.20635841528571</v>
      </c>
      <c r="C28" s="24">
        <v>29.116348798857143</v>
      </c>
      <c r="D28" s="30">
        <v>17.916314100476193</v>
      </c>
      <c r="E28" s="24">
        <v>179.44946886283333</v>
      </c>
      <c r="F28" s="24">
        <v>4.1920519329047625</v>
      </c>
      <c r="G28" s="31">
        <v>11.532174720214286</v>
      </c>
      <c r="H28" s="27"/>
    </row>
    <row r="29" spans="1:15" ht="15.75" x14ac:dyDescent="0.25">
      <c r="A29" s="32" t="s">
        <v>37</v>
      </c>
      <c r="B29" s="33">
        <v>143.04166888623811</v>
      </c>
      <c r="C29" s="34">
        <v>15.348408511095238</v>
      </c>
      <c r="D29" s="34">
        <v>6.7307336428095237</v>
      </c>
      <c r="E29" s="34">
        <v>113.51663576369049</v>
      </c>
      <c r="F29" s="34">
        <v>2.6704890398571428</v>
      </c>
      <c r="G29" s="35">
        <v>4.7754019287857146</v>
      </c>
      <c r="H29" s="27"/>
    </row>
    <row r="30" spans="1:15" ht="15.75" x14ac:dyDescent="0.25">
      <c r="A30" s="36" t="s">
        <v>38</v>
      </c>
      <c r="B30" s="37">
        <v>10.321085109714287</v>
      </c>
      <c r="C30" s="38">
        <v>0.66671513671428573</v>
      </c>
      <c r="D30" s="38">
        <v>0.43440791790476191</v>
      </c>
      <c r="E30" s="38">
        <v>8.4356533715476196</v>
      </c>
      <c r="F30" s="38">
        <v>0.35188448952380952</v>
      </c>
      <c r="G30" s="39">
        <v>0.43242419402380955</v>
      </c>
      <c r="H30" s="27"/>
      <c r="I30" s="108"/>
    </row>
    <row r="31" spans="1:15" ht="15.75" x14ac:dyDescent="0.25">
      <c r="A31" s="36" t="s">
        <v>39</v>
      </c>
      <c r="B31" s="37">
        <v>132.72068001295239</v>
      </c>
      <c r="C31" s="38">
        <v>14.681741469904763</v>
      </c>
      <c r="D31" s="38">
        <v>6.296325770666666</v>
      </c>
      <c r="E31" s="38">
        <v>105.08103001100001</v>
      </c>
      <c r="F31" s="38">
        <v>2.3186045503333337</v>
      </c>
      <c r="G31" s="39">
        <v>4.3429782110476189</v>
      </c>
      <c r="H31" s="27"/>
    </row>
    <row r="32" spans="1:15" ht="15.75" x14ac:dyDescent="0.25">
      <c r="A32" s="36"/>
      <c r="B32" s="37"/>
      <c r="C32" s="38"/>
      <c r="D32" s="38"/>
      <c r="E32" s="38"/>
      <c r="F32" s="38"/>
      <c r="G32" s="39"/>
      <c r="H32" s="27"/>
    </row>
    <row r="33" spans="1:8" ht="15.75" x14ac:dyDescent="0.25">
      <c r="A33" s="88" t="s">
        <v>40</v>
      </c>
      <c r="B33" s="33">
        <v>71.361027606333323</v>
      </c>
      <c r="C33" s="34">
        <v>11.024130738047619</v>
      </c>
      <c r="D33" s="34">
        <v>7.6620066162380951</v>
      </c>
      <c r="E33" s="34">
        <v>49.078010791523809</v>
      </c>
      <c r="F33" s="34">
        <v>1.4405553420952382</v>
      </c>
      <c r="G33" s="35">
        <v>2.1563241184285715</v>
      </c>
      <c r="H33" s="27"/>
    </row>
    <row r="34" spans="1:8" ht="15.75" x14ac:dyDescent="0.25">
      <c r="A34" s="36" t="s">
        <v>38</v>
      </c>
      <c r="B34" s="37">
        <v>11.684865664714287</v>
      </c>
      <c r="C34" s="38">
        <v>0.66467627542857144</v>
      </c>
      <c r="D34" s="38">
        <v>1.1358888941428571</v>
      </c>
      <c r="E34" s="38">
        <v>9.0876034234761907</v>
      </c>
      <c r="F34" s="38">
        <v>0.15822647038095236</v>
      </c>
      <c r="G34" s="39">
        <v>0.63847060128571431</v>
      </c>
      <c r="H34" s="27"/>
    </row>
    <row r="35" spans="1:8" ht="15.75" x14ac:dyDescent="0.25">
      <c r="A35" s="36" t="s">
        <v>39</v>
      </c>
      <c r="B35" s="37">
        <v>59.67625718033333</v>
      </c>
      <c r="C35" s="38">
        <v>10.359454463095238</v>
      </c>
      <c r="D35" s="38">
        <v>6.5261177222857141</v>
      </c>
      <c r="E35" s="38">
        <v>39.990407368</v>
      </c>
      <c r="F35" s="38">
        <v>1.282328871761905</v>
      </c>
      <c r="G35" s="39">
        <v>1.5179487551904762</v>
      </c>
      <c r="H35" s="27"/>
    </row>
    <row r="36" spans="1:8" ht="15.75" x14ac:dyDescent="0.25">
      <c r="A36" s="36"/>
      <c r="B36" s="37"/>
      <c r="C36" s="38"/>
      <c r="D36" s="38"/>
      <c r="E36" s="38"/>
      <c r="F36" s="38"/>
      <c r="G36" s="39"/>
      <c r="H36" s="27"/>
    </row>
    <row r="37" spans="1:8" s="94" customFormat="1" ht="15.75" x14ac:dyDescent="0.25">
      <c r="A37" s="89" t="s">
        <v>41</v>
      </c>
      <c r="B37" s="90">
        <v>27.803662061571426</v>
      </c>
      <c r="C37" s="91">
        <v>2.7438095497142858</v>
      </c>
      <c r="D37" s="91">
        <v>3.5235738414285716</v>
      </c>
      <c r="E37" s="91">
        <v>16.854822307761903</v>
      </c>
      <c r="F37" s="91">
        <v>8.100768966666666E-2</v>
      </c>
      <c r="G37" s="92">
        <v>4.6004486729999998</v>
      </c>
      <c r="H37" s="93"/>
    </row>
    <row r="38" spans="1:8" ht="15.75" x14ac:dyDescent="0.25">
      <c r="A38" s="36" t="s">
        <v>38</v>
      </c>
      <c r="B38" s="37">
        <v>11.61626202852381</v>
      </c>
      <c r="C38" s="38">
        <v>1.1250474240476191</v>
      </c>
      <c r="D38" s="38">
        <v>1.244094966</v>
      </c>
      <c r="E38" s="38">
        <v>5.4597997339999997</v>
      </c>
      <c r="F38" s="38">
        <v>5.6983983809523811E-3</v>
      </c>
      <c r="G38" s="39">
        <v>3.7816215060952381</v>
      </c>
      <c r="H38" s="27"/>
    </row>
    <row r="39" spans="1:8" ht="15.75" x14ac:dyDescent="0.25">
      <c r="A39" s="40" t="s">
        <v>39</v>
      </c>
      <c r="B39" s="41">
        <v>16.187386734476192</v>
      </c>
      <c r="C39" s="42">
        <v>1.6187621170476192</v>
      </c>
      <c r="D39" s="42">
        <v>2.2794634041904764</v>
      </c>
      <c r="E39" s="42">
        <v>11.395024755047618</v>
      </c>
      <c r="F39" s="42">
        <v>7.5309291285714272E-2</v>
      </c>
      <c r="G39" s="43">
        <v>0.81882716690476187</v>
      </c>
      <c r="H39" s="27"/>
    </row>
    <row r="43" spans="1:8" ht="15.75" x14ac:dyDescent="0.25">
      <c r="A43" s="6" t="s">
        <v>42</v>
      </c>
      <c r="B43" s="27"/>
      <c r="C43" s="1"/>
      <c r="D43" s="1"/>
      <c r="E43" s="1"/>
      <c r="F43" s="1"/>
    </row>
    <row r="44" spans="1:8" ht="15.75" x14ac:dyDescent="0.25">
      <c r="A44" s="1"/>
      <c r="B44" s="1"/>
      <c r="C44" s="1"/>
      <c r="D44" s="1"/>
      <c r="E44" s="1"/>
      <c r="F44" s="1"/>
    </row>
    <row r="45" spans="1:8" ht="15.75" x14ac:dyDescent="0.25">
      <c r="A45" s="97" t="s">
        <v>43</v>
      </c>
      <c r="B45" s="101" t="s">
        <v>44</v>
      </c>
      <c r="C45" s="101"/>
      <c r="D45" s="101" t="s">
        <v>89</v>
      </c>
      <c r="E45" s="101"/>
      <c r="F45" s="44" t="s">
        <v>90</v>
      </c>
    </row>
    <row r="46" spans="1:8" ht="15.75" x14ac:dyDescent="0.25">
      <c r="A46" s="98"/>
      <c r="B46" s="47" t="s">
        <v>45</v>
      </c>
      <c r="C46" s="47" t="s">
        <v>46</v>
      </c>
      <c r="D46" s="47" t="s">
        <v>45</v>
      </c>
      <c r="E46" s="47" t="s">
        <v>46</v>
      </c>
      <c r="F46" s="48" t="s">
        <v>45</v>
      </c>
    </row>
    <row r="47" spans="1:8" ht="15.75" x14ac:dyDescent="0.25">
      <c r="A47" s="23" t="s">
        <v>47</v>
      </c>
      <c r="B47" s="49">
        <f>SUM(B48:B90)</f>
        <v>213.69653897437493</v>
      </c>
      <c r="C47" s="50">
        <f>B47/$D$47</f>
        <v>0.8822912014885792</v>
      </c>
      <c r="D47" s="49">
        <f>SUM(D48:D90)</f>
        <v>242.20635841526197</v>
      </c>
      <c r="E47" s="50">
        <f>D47/$D$47</f>
        <v>1</v>
      </c>
      <c r="F47" s="29">
        <f>D47-B47</f>
        <v>28.509819440887043</v>
      </c>
    </row>
    <row r="48" spans="1:8" ht="15.75" x14ac:dyDescent="0.25">
      <c r="A48" s="51" t="s">
        <v>48</v>
      </c>
      <c r="B48" s="63">
        <v>110.23805328612499</v>
      </c>
      <c r="C48" s="55">
        <f t="shared" ref="C48:C90" si="4">B48/$D$47</f>
        <v>0.45514103761521502</v>
      </c>
      <c r="D48" s="63">
        <v>120.99700038247619</v>
      </c>
      <c r="E48" s="55">
        <f t="shared" ref="E48:E90" si="5">D48/$D$47</f>
        <v>0.49956161834127921</v>
      </c>
      <c r="F48" s="56">
        <f t="shared" ref="F48:F90" si="6">D48-B48</f>
        <v>10.758947096351193</v>
      </c>
    </row>
    <row r="49" spans="1:6" ht="15.75" x14ac:dyDescent="0.25">
      <c r="A49" s="51" t="s">
        <v>50</v>
      </c>
      <c r="B49" s="63">
        <v>13.321128881324999</v>
      </c>
      <c r="C49" s="55">
        <f t="shared" si="4"/>
        <v>5.4999088250548604E-2</v>
      </c>
      <c r="D49" s="63">
        <v>23.397089173452382</v>
      </c>
      <c r="E49" s="55">
        <f t="shared" si="5"/>
        <v>9.6599814003801479E-2</v>
      </c>
      <c r="F49" s="56">
        <f t="shared" si="6"/>
        <v>10.075960292127384</v>
      </c>
    </row>
    <row r="50" spans="1:6" ht="15.75" x14ac:dyDescent="0.25">
      <c r="A50" s="51" t="s">
        <v>49</v>
      </c>
      <c r="B50" s="63">
        <v>15.08793531505</v>
      </c>
      <c r="C50" s="55">
        <f t="shared" si="4"/>
        <v>6.2293720997950788E-2</v>
      </c>
      <c r="D50" s="63">
        <v>15.483619771785714</v>
      </c>
      <c r="E50" s="55">
        <f t="shared" si="5"/>
        <v>6.3927387675096051E-2</v>
      </c>
      <c r="F50" s="56">
        <f t="shared" si="6"/>
        <v>0.3956844567357134</v>
      </c>
    </row>
    <row r="51" spans="1:6" ht="15.75" x14ac:dyDescent="0.25">
      <c r="A51" s="51" t="s">
        <v>51</v>
      </c>
      <c r="B51" s="63">
        <v>10.935695420650001</v>
      </c>
      <c r="C51" s="55">
        <f t="shared" si="4"/>
        <v>4.5150323435773673E-2</v>
      </c>
      <c r="D51" s="63">
        <v>11.962440207761905</v>
      </c>
      <c r="E51" s="55">
        <f t="shared" si="5"/>
        <v>4.9389455694025759E-2</v>
      </c>
      <c r="F51" s="56">
        <f t="shared" si="6"/>
        <v>1.0267447871119035</v>
      </c>
    </row>
    <row r="52" spans="1:6" ht="15.75" x14ac:dyDescent="0.25">
      <c r="A52" s="51" t="s">
        <v>52</v>
      </c>
      <c r="B52" s="63">
        <v>8.7716541261749992</v>
      </c>
      <c r="C52" s="55">
        <f t="shared" si="4"/>
        <v>3.6215622841478126E-2</v>
      </c>
      <c r="D52" s="63">
        <v>9.4267259629047633</v>
      </c>
      <c r="E52" s="55">
        <f t="shared" si="5"/>
        <v>3.8920224987416201E-2</v>
      </c>
      <c r="F52" s="56">
        <f t="shared" si="6"/>
        <v>0.6550718367297641</v>
      </c>
    </row>
    <row r="53" spans="1:6" ht="15.75" x14ac:dyDescent="0.25">
      <c r="A53" s="51" t="s">
        <v>54</v>
      </c>
      <c r="B53" s="63">
        <v>5.7513802155000002</v>
      </c>
      <c r="C53" s="55">
        <f t="shared" si="4"/>
        <v>2.3745785425002254E-2</v>
      </c>
      <c r="D53" s="63">
        <v>7.5355138890714288</v>
      </c>
      <c r="E53" s="55">
        <f t="shared" si="5"/>
        <v>3.11119573341333E-2</v>
      </c>
      <c r="F53" s="56">
        <f t="shared" si="6"/>
        <v>1.7841336735714286</v>
      </c>
    </row>
    <row r="54" spans="1:6" ht="15.75" x14ac:dyDescent="0.25">
      <c r="A54" s="51" t="s">
        <v>53</v>
      </c>
      <c r="B54" s="63">
        <v>5.7817861181500003</v>
      </c>
      <c r="C54" s="55">
        <f t="shared" si="4"/>
        <v>2.3871322602675639E-2</v>
      </c>
      <c r="D54" s="63">
        <v>6.3235243689523815</v>
      </c>
      <c r="E54" s="55">
        <f t="shared" si="5"/>
        <v>2.61080031520507E-2</v>
      </c>
      <c r="F54" s="56">
        <f t="shared" si="6"/>
        <v>0.54173825080238114</v>
      </c>
    </row>
    <row r="55" spans="1:6" ht="15.75" x14ac:dyDescent="0.25">
      <c r="A55" s="51" t="s">
        <v>56</v>
      </c>
      <c r="B55" s="63">
        <v>4.4226151910249998</v>
      </c>
      <c r="C55" s="55">
        <f t="shared" si="4"/>
        <v>1.8259698960678982E-2</v>
      </c>
      <c r="D55" s="63">
        <v>5.4410300560238101</v>
      </c>
      <c r="E55" s="55">
        <f t="shared" si="5"/>
        <v>2.2464439379808448E-2</v>
      </c>
      <c r="F55" s="56">
        <f t="shared" si="6"/>
        <v>1.0184148649988103</v>
      </c>
    </row>
    <row r="56" spans="1:6" ht="15.75" x14ac:dyDescent="0.25">
      <c r="A56" s="51" t="s">
        <v>58</v>
      </c>
      <c r="B56" s="63">
        <v>3.2534768990499998</v>
      </c>
      <c r="C56" s="55">
        <f t="shared" si="4"/>
        <v>1.3432665105644852E-2</v>
      </c>
      <c r="D56" s="63">
        <v>4.702649807857143</v>
      </c>
      <c r="E56" s="55">
        <f t="shared" si="5"/>
        <v>1.9415880898528956E-2</v>
      </c>
      <c r="F56" s="56">
        <f t="shared" si="6"/>
        <v>1.4491729088071432</v>
      </c>
    </row>
    <row r="57" spans="1:6" ht="15.75" x14ac:dyDescent="0.25">
      <c r="A57" s="51" t="s">
        <v>55</v>
      </c>
      <c r="B57" s="63">
        <v>5.0682460040999997</v>
      </c>
      <c r="C57" s="55">
        <f t="shared" si="4"/>
        <v>2.0925321850595306E-2</v>
      </c>
      <c r="D57" s="63">
        <v>4.2241130019047617</v>
      </c>
      <c r="E57" s="55">
        <f t="shared" si="5"/>
        <v>1.7440140835041723E-2</v>
      </c>
      <c r="F57" s="56">
        <f t="shared" si="6"/>
        <v>-0.84413300219523801</v>
      </c>
    </row>
    <row r="58" spans="1:6" ht="15.75" x14ac:dyDescent="0.25">
      <c r="A58" s="51" t="s">
        <v>57</v>
      </c>
      <c r="B58" s="63">
        <v>4.0262851889000002</v>
      </c>
      <c r="C58" s="55">
        <f t="shared" si="4"/>
        <v>1.6623367013333928E-2</v>
      </c>
      <c r="D58" s="63">
        <v>4.0584460563333336</v>
      </c>
      <c r="E58" s="55">
        <f t="shared" si="5"/>
        <v>1.6756149933005234E-2</v>
      </c>
      <c r="F58" s="56">
        <f t="shared" si="6"/>
        <v>3.2160867433333351E-2</v>
      </c>
    </row>
    <row r="59" spans="1:6" ht="15.75" x14ac:dyDescent="0.25">
      <c r="A59" s="51" t="s">
        <v>60</v>
      </c>
      <c r="B59" s="63">
        <v>2.2416823582749998</v>
      </c>
      <c r="C59" s="55">
        <f t="shared" si="4"/>
        <v>9.2552580904240473E-3</v>
      </c>
      <c r="D59" s="63">
        <v>3.6380098635238092</v>
      </c>
      <c r="E59" s="55">
        <f t="shared" si="5"/>
        <v>1.5020290496612207E-2</v>
      </c>
      <c r="F59" s="56">
        <f t="shared" si="6"/>
        <v>1.3963275052488093</v>
      </c>
    </row>
    <row r="60" spans="1:6" ht="15.75" x14ac:dyDescent="0.25">
      <c r="A60" s="51" t="s">
        <v>62</v>
      </c>
      <c r="B60" s="63">
        <v>1.7338063688750001</v>
      </c>
      <c r="C60" s="55">
        <f t="shared" si="4"/>
        <v>7.1583850243204386E-3</v>
      </c>
      <c r="D60" s="63">
        <v>3.4751874321428575</v>
      </c>
      <c r="E60" s="55">
        <f t="shared" si="5"/>
        <v>1.4348043770942877E-2</v>
      </c>
      <c r="F60" s="56">
        <f t="shared" si="6"/>
        <v>1.7413810632678575</v>
      </c>
    </row>
    <row r="61" spans="1:6" ht="15.75" x14ac:dyDescent="0.25">
      <c r="A61" s="51" t="s">
        <v>64</v>
      </c>
      <c r="B61" s="63">
        <v>1.6243374855499997</v>
      </c>
      <c r="C61" s="55">
        <f t="shared" si="4"/>
        <v>6.7064196670059278E-3</v>
      </c>
      <c r="D61" s="63">
        <v>2.2091210324523809</v>
      </c>
      <c r="E61" s="55">
        <f t="shared" si="5"/>
        <v>9.1208217938888725E-3</v>
      </c>
      <c r="F61" s="56">
        <f t="shared" si="6"/>
        <v>0.58478354690238121</v>
      </c>
    </row>
    <row r="62" spans="1:6" ht="15.75" x14ac:dyDescent="0.25">
      <c r="A62" s="51" t="s">
        <v>67</v>
      </c>
      <c r="B62" s="63">
        <v>1.2359901010000001</v>
      </c>
      <c r="C62" s="55">
        <f t="shared" si="4"/>
        <v>5.1030456387973896E-3</v>
      </c>
      <c r="D62" s="63">
        <v>1.8428935212142856</v>
      </c>
      <c r="E62" s="55">
        <f t="shared" si="5"/>
        <v>7.6087743248038561E-3</v>
      </c>
      <c r="F62" s="56">
        <f t="shared" si="6"/>
        <v>0.60690342021428556</v>
      </c>
    </row>
    <row r="63" spans="1:6" ht="15.75" x14ac:dyDescent="0.25">
      <c r="A63" s="51" t="s">
        <v>63</v>
      </c>
      <c r="B63" s="63">
        <v>1.7009982025500001</v>
      </c>
      <c r="C63" s="55">
        <f t="shared" si="4"/>
        <v>7.0229295947451739E-3</v>
      </c>
      <c r="D63" s="63">
        <v>1.6082570529523808</v>
      </c>
      <c r="E63" s="55">
        <f t="shared" si="5"/>
        <v>6.6400282117904993E-3</v>
      </c>
      <c r="F63" s="56">
        <f t="shared" si="6"/>
        <v>-9.2741149597619366E-2</v>
      </c>
    </row>
    <row r="64" spans="1:6" ht="15.75" x14ac:dyDescent="0.25">
      <c r="A64" s="51" t="s">
        <v>59</v>
      </c>
      <c r="B64" s="63">
        <v>2.4751585546500001</v>
      </c>
      <c r="C64" s="55">
        <f t="shared" si="4"/>
        <v>1.0219213776404454E-2</v>
      </c>
      <c r="D64" s="63">
        <v>1.5478462528809522</v>
      </c>
      <c r="E64" s="55">
        <f t="shared" si="5"/>
        <v>6.3906094910488485E-3</v>
      </c>
      <c r="F64" s="56">
        <f t="shared" si="6"/>
        <v>-0.92731230176904789</v>
      </c>
    </row>
    <row r="65" spans="1:6" ht="15.75" x14ac:dyDescent="0.25">
      <c r="A65" s="51" t="s">
        <v>66</v>
      </c>
      <c r="B65" s="63">
        <v>1.332742815075</v>
      </c>
      <c r="C65" s="55">
        <f t="shared" si="4"/>
        <v>5.5025096112052392E-3</v>
      </c>
      <c r="D65" s="63">
        <v>1.4374913955714286</v>
      </c>
      <c r="E65" s="55">
        <f t="shared" si="5"/>
        <v>5.9349862034045135E-3</v>
      </c>
      <c r="F65" s="56">
        <f t="shared" si="6"/>
        <v>0.10474858049642854</v>
      </c>
    </row>
    <row r="66" spans="1:6" ht="15.75" x14ac:dyDescent="0.25">
      <c r="A66" s="51" t="s">
        <v>65</v>
      </c>
      <c r="B66" s="63">
        <v>1.3516543971499999</v>
      </c>
      <c r="C66" s="55">
        <f t="shared" si="4"/>
        <v>5.5805900637529637E-3</v>
      </c>
      <c r="D66" s="63">
        <v>1.3908232776904763</v>
      </c>
      <c r="E66" s="55">
        <f t="shared" si="5"/>
        <v>5.7423070426000731E-3</v>
      </c>
      <c r="F66" s="56">
        <f t="shared" si="6"/>
        <v>3.9168880540476403E-2</v>
      </c>
    </row>
    <row r="67" spans="1:6" ht="15.75" x14ac:dyDescent="0.25">
      <c r="A67" s="51" t="s">
        <v>76</v>
      </c>
      <c r="B67" s="63">
        <v>0.55705390739999994</v>
      </c>
      <c r="C67" s="55">
        <f t="shared" si="4"/>
        <v>2.2999144656843935E-3</v>
      </c>
      <c r="D67" s="63">
        <v>1.1750554726190476</v>
      </c>
      <c r="E67" s="55">
        <f t="shared" si="5"/>
        <v>4.8514641824737694E-3</v>
      </c>
      <c r="F67" s="56">
        <f t="shared" si="6"/>
        <v>0.6180015652190477</v>
      </c>
    </row>
    <row r="68" spans="1:6" ht="15.75" x14ac:dyDescent="0.25">
      <c r="A68" s="51" t="s">
        <v>70</v>
      </c>
      <c r="B68" s="63">
        <v>0.87489973457500003</v>
      </c>
      <c r="C68" s="55">
        <f t="shared" si="4"/>
        <v>3.6122079548175502E-3</v>
      </c>
      <c r="D68" s="63">
        <v>1.0607114420714285</v>
      </c>
      <c r="E68" s="55">
        <f t="shared" si="5"/>
        <v>4.3793707523269989E-3</v>
      </c>
      <c r="F68" s="56">
        <f t="shared" si="6"/>
        <v>0.1858117074964285</v>
      </c>
    </row>
    <row r="69" spans="1:6" ht="15.75" x14ac:dyDescent="0.25">
      <c r="A69" s="51" t="s">
        <v>68</v>
      </c>
      <c r="B69" s="63">
        <v>0.995517625475</v>
      </c>
      <c r="C69" s="55">
        <f t="shared" si="4"/>
        <v>4.1102043397563846E-3</v>
      </c>
      <c r="D69" s="63">
        <v>1.0542287268571429</v>
      </c>
      <c r="E69" s="55">
        <f t="shared" si="5"/>
        <v>4.3526054962176979E-3</v>
      </c>
      <c r="F69" s="56">
        <f t="shared" si="6"/>
        <v>5.8711101382142861E-2</v>
      </c>
    </row>
    <row r="70" spans="1:6" ht="15.75" x14ac:dyDescent="0.25">
      <c r="A70" s="51" t="s">
        <v>73</v>
      </c>
      <c r="B70" s="63">
        <v>0.74861341302499995</v>
      </c>
      <c r="C70" s="55">
        <f t="shared" si="4"/>
        <v>3.0908082592179713E-3</v>
      </c>
      <c r="D70" s="63">
        <v>1.0428681934047619</v>
      </c>
      <c r="E70" s="55">
        <f t="shared" si="5"/>
        <v>4.3057011394257785E-3</v>
      </c>
      <c r="F70" s="56">
        <f t="shared" si="6"/>
        <v>0.29425478037976194</v>
      </c>
    </row>
    <row r="71" spans="1:6" ht="15.75" x14ac:dyDescent="0.25">
      <c r="A71" s="51" t="s">
        <v>69</v>
      </c>
      <c r="B71" s="63">
        <v>0.9986732128250001</v>
      </c>
      <c r="C71" s="55">
        <f t="shared" si="4"/>
        <v>4.1232328472268192E-3</v>
      </c>
      <c r="D71" s="63">
        <v>0.82327872550000003</v>
      </c>
      <c r="E71" s="55">
        <f t="shared" si="5"/>
        <v>3.3990797388088858E-3</v>
      </c>
      <c r="F71" s="56">
        <f t="shared" si="6"/>
        <v>-0.17539448732500007</v>
      </c>
    </row>
    <row r="72" spans="1:6" ht="15.75" x14ac:dyDescent="0.25">
      <c r="A72" s="51" t="s">
        <v>91</v>
      </c>
      <c r="B72" s="63">
        <v>2.2148002030000002</v>
      </c>
      <c r="C72" s="55">
        <f t="shared" si="4"/>
        <v>9.1442694464805626E-3</v>
      </c>
      <c r="D72" s="63">
        <v>0.81795621516666672</v>
      </c>
      <c r="E72" s="55">
        <f t="shared" si="5"/>
        <v>3.3771046330843373E-3</v>
      </c>
      <c r="F72" s="56">
        <f t="shared" si="6"/>
        <v>-1.3968439878333334</v>
      </c>
    </row>
    <row r="73" spans="1:6" ht="15.75" x14ac:dyDescent="0.25">
      <c r="A73" s="51" t="s">
        <v>84</v>
      </c>
      <c r="B73" s="63">
        <v>8.2303391050000008E-2</v>
      </c>
      <c r="C73" s="55">
        <f t="shared" si="4"/>
        <v>3.3980689684822861E-4</v>
      </c>
      <c r="D73" s="63">
        <v>0.76624840697619045</v>
      </c>
      <c r="E73" s="55">
        <f t="shared" si="5"/>
        <v>3.163618048632977E-3</v>
      </c>
      <c r="F73" s="56">
        <f t="shared" si="6"/>
        <v>0.68394501592619039</v>
      </c>
    </row>
    <row r="74" spans="1:6" ht="15.75" x14ac:dyDescent="0.25">
      <c r="A74" s="51" t="s">
        <v>71</v>
      </c>
      <c r="B74" s="63">
        <v>0.84195317072499987</v>
      </c>
      <c r="C74" s="55">
        <f t="shared" si="4"/>
        <v>3.4761811218905906E-3</v>
      </c>
      <c r="D74" s="63">
        <v>0.76287018261904771</v>
      </c>
      <c r="E74" s="55">
        <f t="shared" si="5"/>
        <v>3.1496703373538582E-3</v>
      </c>
      <c r="F74" s="56">
        <f t="shared" si="6"/>
        <v>-7.9082988105952157E-2</v>
      </c>
    </row>
    <row r="75" spans="1:6" ht="15.75" x14ac:dyDescent="0.25">
      <c r="A75" s="51" t="s">
        <v>92</v>
      </c>
      <c r="B75" s="63">
        <v>1.0528622565250001</v>
      </c>
      <c r="C75" s="55">
        <f t="shared" si="4"/>
        <v>4.3469637354436059E-3</v>
      </c>
      <c r="D75" s="63">
        <v>0.71044510264285721</v>
      </c>
      <c r="E75" s="55">
        <f t="shared" si="5"/>
        <v>2.9332223451574361E-3</v>
      </c>
      <c r="F75" s="56">
        <f t="shared" si="6"/>
        <v>-0.34241715388214289</v>
      </c>
    </row>
    <row r="76" spans="1:6" ht="15.75" x14ac:dyDescent="0.25">
      <c r="A76" s="51" t="s">
        <v>75</v>
      </c>
      <c r="B76" s="63">
        <v>0.58516927795000007</v>
      </c>
      <c r="C76" s="55">
        <f t="shared" si="4"/>
        <v>2.4159946988126933E-3</v>
      </c>
      <c r="D76" s="63">
        <v>0.58368757223809531</v>
      </c>
      <c r="E76" s="55">
        <f t="shared" si="5"/>
        <v>2.4098771644853558E-3</v>
      </c>
      <c r="F76" s="56">
        <f t="shared" si="6"/>
        <v>-1.4817057119047572E-3</v>
      </c>
    </row>
    <row r="77" spans="1:6" ht="15.75" x14ac:dyDescent="0.25">
      <c r="A77" s="51" t="s">
        <v>74</v>
      </c>
      <c r="B77" s="63">
        <v>0.69329005575000002</v>
      </c>
      <c r="C77" s="55">
        <f t="shared" si="4"/>
        <v>2.8623941183301082E-3</v>
      </c>
      <c r="D77" s="63">
        <v>0.57430080907142855</v>
      </c>
      <c r="E77" s="55">
        <f t="shared" si="5"/>
        <v>2.3711219343250755E-3</v>
      </c>
      <c r="F77" s="56">
        <f t="shared" si="6"/>
        <v>-0.11898924667857147</v>
      </c>
    </row>
    <row r="78" spans="1:6" ht="15.75" x14ac:dyDescent="0.25">
      <c r="A78" s="51" t="s">
        <v>78</v>
      </c>
      <c r="B78" s="63">
        <v>0.26699418934999997</v>
      </c>
      <c r="C78" s="55">
        <f t="shared" si="4"/>
        <v>1.102341784488743E-3</v>
      </c>
      <c r="D78" s="63">
        <v>0.47139345788095244</v>
      </c>
      <c r="E78" s="55">
        <f t="shared" si="5"/>
        <v>1.9462472453871337E-3</v>
      </c>
      <c r="F78" s="56">
        <f t="shared" si="6"/>
        <v>0.20439926853095247</v>
      </c>
    </row>
    <row r="79" spans="1:6" ht="15.75" x14ac:dyDescent="0.25">
      <c r="A79" s="51" t="s">
        <v>61</v>
      </c>
      <c r="B79" s="63">
        <v>1.6582725873749999</v>
      </c>
      <c r="C79" s="55">
        <f t="shared" si="4"/>
        <v>6.8465278873145732E-3</v>
      </c>
      <c r="D79" s="63">
        <v>0.47052877847619046</v>
      </c>
      <c r="E79" s="55">
        <f t="shared" si="5"/>
        <v>1.9426772342180649E-3</v>
      </c>
      <c r="F79" s="56">
        <f t="shared" si="6"/>
        <v>-1.1877438088988095</v>
      </c>
    </row>
    <row r="80" spans="1:6" ht="15.75" x14ac:dyDescent="0.25">
      <c r="A80" s="51" t="s">
        <v>77</v>
      </c>
      <c r="B80" s="63">
        <v>0.33864912924999996</v>
      </c>
      <c r="C80" s="55">
        <f t="shared" si="4"/>
        <v>1.3981843064143971E-3</v>
      </c>
      <c r="D80" s="63">
        <v>0.30978270416666664</v>
      </c>
      <c r="E80" s="55">
        <f t="shared" si="5"/>
        <v>1.2790031863471778E-3</v>
      </c>
      <c r="F80" s="56">
        <f t="shared" si="6"/>
        <v>-2.8866425083333314E-2</v>
      </c>
    </row>
    <row r="81" spans="1:6" ht="15.75" x14ac:dyDescent="0.25">
      <c r="A81" s="51" t="s">
        <v>80</v>
      </c>
      <c r="B81" s="63">
        <v>0.24566391737500001</v>
      </c>
      <c r="C81" s="55">
        <f t="shared" si="4"/>
        <v>1.0142752609071065E-3</v>
      </c>
      <c r="D81" s="63">
        <v>0.27432724011904763</v>
      </c>
      <c r="E81" s="55">
        <f t="shared" si="5"/>
        <v>1.1326178301591676E-3</v>
      </c>
      <c r="F81" s="56">
        <f t="shared" si="6"/>
        <v>2.866332274404762E-2</v>
      </c>
    </row>
    <row r="82" spans="1:6" ht="15.75" x14ac:dyDescent="0.25">
      <c r="A82" s="51" t="s">
        <v>72</v>
      </c>
      <c r="B82" s="63">
        <v>0.43153515637500001</v>
      </c>
      <c r="C82" s="55">
        <f t="shared" si="4"/>
        <v>1.7816838467763693E-3</v>
      </c>
      <c r="D82" s="63">
        <v>0.26660907964285713</v>
      </c>
      <c r="E82" s="55">
        <f t="shared" si="5"/>
        <v>1.1007517778941079E-3</v>
      </c>
      <c r="F82" s="56">
        <f t="shared" si="6"/>
        <v>-0.16492607673214288</v>
      </c>
    </row>
    <row r="83" spans="1:6" ht="15.75" x14ac:dyDescent="0.25">
      <c r="A83" s="51" t="s">
        <v>82</v>
      </c>
      <c r="B83" s="63">
        <v>0.13894699669999999</v>
      </c>
      <c r="C83" s="55">
        <f t="shared" si="4"/>
        <v>5.7367196141802287E-4</v>
      </c>
      <c r="D83" s="63">
        <v>0.17914128402380952</v>
      </c>
      <c r="E83" s="55">
        <f t="shared" si="5"/>
        <v>7.3962254829277609E-4</v>
      </c>
      <c r="F83" s="56">
        <f t="shared" si="6"/>
        <v>4.019428732380953E-2</v>
      </c>
    </row>
    <row r="84" spans="1:6" ht="15.75" x14ac:dyDescent="0.25">
      <c r="A84" s="51" t="s">
        <v>79</v>
      </c>
      <c r="B84" s="63">
        <v>0.27168765890000002</v>
      </c>
      <c r="C84" s="55">
        <f t="shared" si="4"/>
        <v>1.121719762757807E-3</v>
      </c>
      <c r="D84" s="63">
        <v>8.9407099333333323E-2</v>
      </c>
      <c r="E84" s="55">
        <f t="shared" si="5"/>
        <v>3.6913605372838789E-4</v>
      </c>
      <c r="F84" s="56">
        <f t="shared" si="6"/>
        <v>-0.18228055956666669</v>
      </c>
    </row>
    <row r="85" spans="1:6" ht="15.75" x14ac:dyDescent="0.25">
      <c r="A85" s="51" t="s">
        <v>85</v>
      </c>
      <c r="B85" s="63">
        <v>3.8781735574999997E-2</v>
      </c>
      <c r="C85" s="55">
        <f t="shared" si="4"/>
        <v>1.6011856925947766E-4</v>
      </c>
      <c r="D85" s="63">
        <v>4.9230335452380952E-2</v>
      </c>
      <c r="E85" s="55">
        <f t="shared" si="5"/>
        <v>2.0325781608084668E-4</v>
      </c>
      <c r="F85" s="56">
        <f t="shared" si="6"/>
        <v>1.0448599877380955E-2</v>
      </c>
    </row>
    <row r="86" spans="1:6" ht="15.75" x14ac:dyDescent="0.25">
      <c r="A86" s="51" t="s">
        <v>81</v>
      </c>
      <c r="B86" s="63">
        <v>0.16998904795</v>
      </c>
      <c r="C86" s="55">
        <f t="shared" si="4"/>
        <v>7.0183561266609835E-4</v>
      </c>
      <c r="D86" s="63">
        <v>1.4137011333333333E-2</v>
      </c>
      <c r="E86" s="55">
        <f t="shared" si="5"/>
        <v>5.8367630915351428E-5</v>
      </c>
      <c r="F86" s="56">
        <f t="shared" si="6"/>
        <v>-0.15585203661666666</v>
      </c>
    </row>
    <row r="87" spans="1:6" ht="15.75" x14ac:dyDescent="0.25">
      <c r="A87" s="51" t="s">
        <v>86</v>
      </c>
      <c r="B87" s="63">
        <v>2.5154913825000003E-2</v>
      </c>
      <c r="C87" s="55">
        <f t="shared" si="4"/>
        <v>1.0385736357041457E-4</v>
      </c>
      <c r="D87" s="63">
        <v>5.2479903333333333E-3</v>
      </c>
      <c r="E87" s="55">
        <f t="shared" si="5"/>
        <v>2.1667434198138067E-5</v>
      </c>
      <c r="F87" s="56">
        <f t="shared" si="6"/>
        <v>-1.9906923491666669E-2</v>
      </c>
    </row>
    <row r="88" spans="1:6" ht="15.75" x14ac:dyDescent="0.25">
      <c r="A88" s="51" t="s">
        <v>83</v>
      </c>
      <c r="B88" s="63">
        <v>0.1034476682</v>
      </c>
      <c r="C88" s="55">
        <f t="shared" si="4"/>
        <v>4.2710550159314695E-4</v>
      </c>
      <c r="D88" s="63">
        <v>1.3982301428571427E-3</v>
      </c>
      <c r="E88" s="55">
        <f t="shared" si="5"/>
        <v>5.7728878465687585E-6</v>
      </c>
      <c r="F88" s="56">
        <f t="shared" si="6"/>
        <v>-0.10204943805714285</v>
      </c>
    </row>
    <row r="89" spans="1:6" ht="15.75" x14ac:dyDescent="0.25">
      <c r="A89" s="51" t="s">
        <v>87</v>
      </c>
      <c r="B89" s="63">
        <v>6.7976569750000009E-3</v>
      </c>
      <c r="C89" s="55">
        <f t="shared" si="4"/>
        <v>2.806555954796794E-5</v>
      </c>
      <c r="D89" s="63">
        <v>1.0853031904761905E-3</v>
      </c>
      <c r="E89" s="55">
        <f t="shared" si="5"/>
        <v>4.4809029687628679E-6</v>
      </c>
      <c r="F89" s="56">
        <f t="shared" si="6"/>
        <v>-5.7123537845238104E-3</v>
      </c>
    </row>
    <row r="90" spans="1:6" ht="15.75" x14ac:dyDescent="0.25">
      <c r="A90" s="57" t="s">
        <v>88</v>
      </c>
      <c r="B90" s="64">
        <v>8.5513905E-4</v>
      </c>
      <c r="C90" s="61">
        <f t="shared" si="4"/>
        <v>3.5306218036351753E-6</v>
      </c>
      <c r="D90" s="64">
        <v>6.3654504761904757E-4</v>
      </c>
      <c r="E90" s="61">
        <f t="shared" si="5"/>
        <v>2.628110392245332E-6</v>
      </c>
      <c r="F90" s="62">
        <f t="shared" si="6"/>
        <v>-2.1859400238095244E-4</v>
      </c>
    </row>
    <row r="96" spans="1:6" ht="15.75" x14ac:dyDescent="0.25">
      <c r="A96" s="104" t="s">
        <v>93</v>
      </c>
      <c r="B96" s="104"/>
      <c r="C96" s="104"/>
      <c r="D96" s="104"/>
      <c r="E96" s="104"/>
      <c r="F96" s="104"/>
    </row>
    <row r="97" spans="1:6" ht="15.75" x14ac:dyDescent="0.25">
      <c r="A97" s="1"/>
      <c r="B97" s="1"/>
      <c r="C97" s="1"/>
      <c r="D97" s="1"/>
      <c r="E97" s="1"/>
      <c r="F97" s="1"/>
    </row>
    <row r="98" spans="1:6" ht="31.5" x14ac:dyDescent="0.25">
      <c r="A98" s="65"/>
      <c r="B98" s="95" t="s">
        <v>35</v>
      </c>
      <c r="C98" s="95" t="s">
        <v>29</v>
      </c>
      <c r="D98" s="95" t="s">
        <v>94</v>
      </c>
      <c r="E98" s="95" t="s">
        <v>95</v>
      </c>
      <c r="F98" s="96" t="s">
        <v>28</v>
      </c>
    </row>
    <row r="99" spans="1:6" ht="15.75" x14ac:dyDescent="0.25">
      <c r="A99" s="66" t="s">
        <v>36</v>
      </c>
      <c r="B99" s="67">
        <f>SUM(C99:G99)</f>
        <v>323.76166441311904</v>
      </c>
      <c r="C99" s="67">
        <v>77.842893824095228</v>
      </c>
      <c r="D99" s="67">
        <v>65.600268911166665</v>
      </c>
      <c r="E99" s="67">
        <v>172.86153021702381</v>
      </c>
      <c r="F99" s="31">
        <v>7.4569714608333335</v>
      </c>
    </row>
    <row r="100" spans="1:6" ht="15.75" x14ac:dyDescent="0.25">
      <c r="A100" s="68" t="s">
        <v>37</v>
      </c>
      <c r="B100" s="69">
        <f>SUM(C100:G100)</f>
        <v>92.756989849595243</v>
      </c>
      <c r="C100" s="69">
        <v>34.927989537428573</v>
      </c>
      <c r="D100" s="69">
        <v>27.199539162357144</v>
      </c>
      <c r="E100" s="69">
        <v>25.787822180928572</v>
      </c>
      <c r="F100" s="70">
        <v>4.841638968880952</v>
      </c>
    </row>
    <row r="101" spans="1:6" ht="15.75" x14ac:dyDescent="0.25">
      <c r="A101" s="71" t="s">
        <v>38</v>
      </c>
      <c r="B101" s="37">
        <f t="shared" ref="B101:B110" si="7">SUM(C101:G101)</f>
        <v>15.179976897642858</v>
      </c>
      <c r="C101" s="37">
        <v>0.92264055328571437</v>
      </c>
      <c r="D101" s="37">
        <v>5.9521939578333329</v>
      </c>
      <c r="E101" s="37">
        <v>7.6865250054047625</v>
      </c>
      <c r="F101" s="39">
        <v>0.61861738111904763</v>
      </c>
    </row>
    <row r="102" spans="1:6" ht="15.75" x14ac:dyDescent="0.25">
      <c r="A102" s="71" t="s">
        <v>39</v>
      </c>
      <c r="B102" s="37">
        <f t="shared" si="7"/>
        <v>77.577006285428567</v>
      </c>
      <c r="C102" s="37">
        <v>34.005348984142856</v>
      </c>
      <c r="D102" s="37">
        <v>21.24733853795238</v>
      </c>
      <c r="E102" s="37">
        <v>18.101297175523808</v>
      </c>
      <c r="F102" s="39">
        <v>4.2230215878095239</v>
      </c>
    </row>
    <row r="103" spans="1:6" ht="15.75" x14ac:dyDescent="0.25">
      <c r="A103" s="71"/>
      <c r="B103" s="37"/>
      <c r="C103" s="37"/>
      <c r="D103" s="37"/>
      <c r="E103" s="37"/>
      <c r="F103" s="39"/>
    </row>
    <row r="104" spans="1:6" s="94" customFormat="1" ht="15.75" x14ac:dyDescent="0.25">
      <c r="A104" s="89" t="s">
        <v>40</v>
      </c>
      <c r="B104" s="72">
        <f t="shared" si="7"/>
        <v>229.47593372747622</v>
      </c>
      <c r="C104" s="72">
        <v>42.912943521809524</v>
      </c>
      <c r="D104" s="72">
        <v>38.047040330380952</v>
      </c>
      <c r="E104" s="72">
        <v>146.24641104185716</v>
      </c>
      <c r="F104" s="72">
        <v>2.2695388334285713</v>
      </c>
    </row>
    <row r="105" spans="1:6" ht="15.75" x14ac:dyDescent="0.25">
      <c r="A105" s="71" t="s">
        <v>38</v>
      </c>
      <c r="B105" s="37">
        <f t="shared" si="7"/>
        <v>7.3346072427142861</v>
      </c>
      <c r="C105" s="37">
        <v>0.17884453461904765</v>
      </c>
      <c r="D105" s="37">
        <v>1.6610427726666666</v>
      </c>
      <c r="E105" s="37">
        <v>5.3341266066190478</v>
      </c>
      <c r="F105" s="39">
        <v>0.16059332880952382</v>
      </c>
    </row>
    <row r="106" spans="1:6" ht="15.75" x14ac:dyDescent="0.25">
      <c r="A106" s="36" t="s">
        <v>39</v>
      </c>
      <c r="B106" s="37">
        <f t="shared" si="7"/>
        <v>222.14132648490477</v>
      </c>
      <c r="C106" s="37">
        <v>42.734098987190478</v>
      </c>
      <c r="D106" s="37">
        <v>36.38599755771429</v>
      </c>
      <c r="E106" s="37">
        <v>140.91228443538094</v>
      </c>
      <c r="F106" s="39">
        <v>2.1089455046190477</v>
      </c>
    </row>
    <row r="107" spans="1:6" ht="15.75" x14ac:dyDescent="0.25">
      <c r="A107" s="71"/>
      <c r="B107" s="37"/>
      <c r="C107" s="37"/>
      <c r="D107" s="37"/>
      <c r="E107" s="37"/>
      <c r="F107" s="39"/>
    </row>
    <row r="108" spans="1:6" ht="15.75" x14ac:dyDescent="0.25">
      <c r="A108" s="73" t="s">
        <v>96</v>
      </c>
      <c r="B108" s="74">
        <f t="shared" si="7"/>
        <v>1.5287408360476189</v>
      </c>
      <c r="C108" s="74">
        <v>1.9607648571428569E-3</v>
      </c>
      <c r="D108" s="74">
        <v>0.35368941838095236</v>
      </c>
      <c r="E108" s="74">
        <v>0.82729699428571424</v>
      </c>
      <c r="F108" s="74">
        <v>0.3457936585238095</v>
      </c>
    </row>
    <row r="109" spans="1:6" ht="15.75" x14ac:dyDescent="0.25">
      <c r="A109" s="71" t="s">
        <v>38</v>
      </c>
      <c r="B109" s="37">
        <f t="shared" si="7"/>
        <v>0.95417358690476184</v>
      </c>
      <c r="C109" s="37">
        <v>1.9607648571428569E-3</v>
      </c>
      <c r="D109" s="37">
        <v>0.20158817252380951</v>
      </c>
      <c r="E109" s="37">
        <v>0.47790676452380948</v>
      </c>
      <c r="F109" s="39">
        <v>0.27271788499999999</v>
      </c>
    </row>
    <row r="110" spans="1:6" ht="15.75" x14ac:dyDescent="0.25">
      <c r="A110" s="75" t="s">
        <v>39</v>
      </c>
      <c r="B110" s="41">
        <f t="shared" si="7"/>
        <v>0.57456677295238101</v>
      </c>
      <c r="C110" s="41">
        <v>0</v>
      </c>
      <c r="D110" s="41">
        <v>0.15210124585714285</v>
      </c>
      <c r="E110" s="41">
        <v>0.34938975357142854</v>
      </c>
      <c r="F110" s="43">
        <v>7.307577352380952E-2</v>
      </c>
    </row>
    <row r="114" spans="1:6" ht="15.75" x14ac:dyDescent="0.25">
      <c r="A114" s="1"/>
      <c r="B114" s="6" t="s">
        <v>97</v>
      </c>
      <c r="C114" s="1"/>
      <c r="D114" s="1"/>
      <c r="E114" s="1"/>
      <c r="F114" s="1"/>
    </row>
    <row r="115" spans="1:6" ht="15.75" x14ac:dyDescent="0.25">
      <c r="A115" s="1"/>
      <c r="B115" s="1"/>
      <c r="C115" s="1"/>
      <c r="D115" s="1"/>
      <c r="E115" s="1"/>
      <c r="F115" s="1"/>
    </row>
    <row r="116" spans="1:6" ht="15.75" x14ac:dyDescent="0.25">
      <c r="A116" s="97" t="s">
        <v>43</v>
      </c>
      <c r="B116" s="99" t="s">
        <v>44</v>
      </c>
      <c r="C116" s="100"/>
      <c r="D116" s="101" t="s">
        <v>89</v>
      </c>
      <c r="E116" s="101"/>
      <c r="F116" s="44" t="s">
        <v>90</v>
      </c>
    </row>
    <row r="117" spans="1:6" ht="15.75" x14ac:dyDescent="0.25">
      <c r="A117" s="98"/>
      <c r="B117" s="45" t="s">
        <v>45</v>
      </c>
      <c r="C117" s="46" t="s">
        <v>46</v>
      </c>
      <c r="D117" s="47" t="s">
        <v>45</v>
      </c>
      <c r="E117" s="47" t="s">
        <v>46</v>
      </c>
      <c r="F117" s="48" t="s">
        <v>45</v>
      </c>
    </row>
    <row r="118" spans="1:6" ht="15.75" x14ac:dyDescent="0.25">
      <c r="A118" s="23" t="s">
        <v>47</v>
      </c>
      <c r="B118" s="49">
        <v>203.78633508647502</v>
      </c>
      <c r="C118" s="50">
        <f>B118/$B$118</f>
        <v>1</v>
      </c>
      <c r="D118" s="49">
        <v>323.76166441311904</v>
      </c>
      <c r="E118" s="50">
        <f>D118/$D$118</f>
        <v>1</v>
      </c>
      <c r="F118" s="29">
        <f>D118-B118</f>
        <v>119.97532932664402</v>
      </c>
    </row>
    <row r="119" spans="1:6" ht="15.75" x14ac:dyDescent="0.25">
      <c r="A119" s="51" t="s">
        <v>98</v>
      </c>
      <c r="B119" s="52">
        <v>167.47575966287499</v>
      </c>
      <c r="C119" s="53">
        <f t="shared" ref="C119:C145" si="8">B119/$B$118</f>
        <v>0.82182036195806785</v>
      </c>
      <c r="D119" s="63">
        <v>272.21316547642857</v>
      </c>
      <c r="E119" s="55">
        <f t="shared" ref="E119:E145" si="9">D119/$D$118</f>
        <v>0.84078257371782372</v>
      </c>
      <c r="F119" s="56">
        <f t="shared" ref="F119:F145" si="10">D119-B119</f>
        <v>104.73740581355358</v>
      </c>
    </row>
    <row r="120" spans="1:6" ht="15.75" x14ac:dyDescent="0.25">
      <c r="A120" s="51" t="s">
        <v>99</v>
      </c>
      <c r="B120" s="52">
        <v>29.795425526224999</v>
      </c>
      <c r="C120" s="53">
        <f t="shared" si="8"/>
        <v>0.14620914357962991</v>
      </c>
      <c r="D120" s="63">
        <v>31.080792776714286</v>
      </c>
      <c r="E120" s="55">
        <f t="shared" si="9"/>
        <v>9.5998989976328011E-2</v>
      </c>
      <c r="F120" s="56">
        <f t="shared" si="10"/>
        <v>1.285367250489287</v>
      </c>
    </row>
    <row r="121" spans="1:6" ht="15.75" x14ac:dyDescent="0.25">
      <c r="A121" s="51" t="s">
        <v>100</v>
      </c>
      <c r="B121" s="52">
        <v>2.3401392349999997</v>
      </c>
      <c r="C121" s="53">
        <f t="shared" si="8"/>
        <v>1.1483298102431556E-2</v>
      </c>
      <c r="D121" s="63">
        <v>11.182311052857143</v>
      </c>
      <c r="E121" s="55">
        <f t="shared" si="9"/>
        <v>3.4538712522148837E-2</v>
      </c>
      <c r="F121" s="56">
        <f t="shared" si="10"/>
        <v>8.8421718178571425</v>
      </c>
    </row>
    <row r="122" spans="1:6" ht="15.75" x14ac:dyDescent="0.25">
      <c r="A122" s="51" t="s">
        <v>104</v>
      </c>
      <c r="B122" s="52">
        <v>0.37250597275000003</v>
      </c>
      <c r="C122" s="53">
        <f t="shared" si="8"/>
        <v>1.827924196153438E-3</v>
      </c>
      <c r="D122" s="63">
        <v>3.3502576942142861</v>
      </c>
      <c r="E122" s="55">
        <f t="shared" si="9"/>
        <v>1.0347913488421427E-2</v>
      </c>
      <c r="F122" s="56">
        <f t="shared" si="10"/>
        <v>2.9777517214642861</v>
      </c>
    </row>
    <row r="123" spans="1:6" ht="15.75" x14ac:dyDescent="0.25">
      <c r="A123" s="51" t="s">
        <v>101</v>
      </c>
      <c r="B123" s="52">
        <v>0.84256030185000008</v>
      </c>
      <c r="C123" s="53">
        <f t="shared" si="8"/>
        <v>4.1345279676994369E-3</v>
      </c>
      <c r="D123" s="63">
        <v>2.8485669399047615</v>
      </c>
      <c r="E123" s="55">
        <f t="shared" si="9"/>
        <v>8.7983453663927225E-3</v>
      </c>
      <c r="F123" s="56">
        <f t="shared" si="10"/>
        <v>2.0060066380547612</v>
      </c>
    </row>
    <row r="124" spans="1:6" ht="15.75" x14ac:dyDescent="0.25">
      <c r="A124" s="51" t="s">
        <v>103</v>
      </c>
      <c r="B124" s="52">
        <v>0.57329783692499992</v>
      </c>
      <c r="C124" s="53">
        <f t="shared" si="8"/>
        <v>2.8132300268402482E-3</v>
      </c>
      <c r="D124" s="63">
        <v>0.78479934309523813</v>
      </c>
      <c r="E124" s="55">
        <f t="shared" si="9"/>
        <v>2.4240033004458371E-3</v>
      </c>
      <c r="F124" s="56">
        <f t="shared" si="10"/>
        <v>0.21150150617023822</v>
      </c>
    </row>
    <row r="125" spans="1:6" ht="15.75" x14ac:dyDescent="0.25">
      <c r="A125" s="51" t="s">
        <v>102</v>
      </c>
      <c r="B125" s="52">
        <v>0.69869375550000012</v>
      </c>
      <c r="C125" s="53">
        <f t="shared" si="8"/>
        <v>3.4285603850891929E-3</v>
      </c>
      <c r="D125" s="63">
        <v>0.6076632314761905</v>
      </c>
      <c r="E125" s="55">
        <f t="shared" si="9"/>
        <v>1.8768844439248182E-3</v>
      </c>
      <c r="F125" s="56">
        <f t="shared" si="10"/>
        <v>-9.1030524023809622E-2</v>
      </c>
    </row>
    <row r="126" spans="1:6" ht="15.75" x14ac:dyDescent="0.25">
      <c r="A126" s="51" t="s">
        <v>105</v>
      </c>
      <c r="B126" s="52">
        <v>0.36270918195000001</v>
      </c>
      <c r="C126" s="53">
        <f t="shared" si="8"/>
        <v>1.7798503604085495E-3</v>
      </c>
      <c r="D126" s="63">
        <v>0.42476612161904759</v>
      </c>
      <c r="E126" s="55">
        <f t="shared" si="9"/>
        <v>1.3119716393508749E-3</v>
      </c>
      <c r="F126" s="56">
        <f t="shared" si="10"/>
        <v>6.2056939669047573E-2</v>
      </c>
    </row>
    <row r="127" spans="1:6" ht="15.75" x14ac:dyDescent="0.25">
      <c r="A127" s="51" t="s">
        <v>107</v>
      </c>
      <c r="B127" s="52">
        <v>0.32846667022499998</v>
      </c>
      <c r="C127" s="53">
        <f t="shared" si="8"/>
        <v>1.6118189185041181E-3</v>
      </c>
      <c r="D127" s="63">
        <v>0.31826188104761899</v>
      </c>
      <c r="E127" s="55">
        <f t="shared" si="9"/>
        <v>9.8301286418369066E-4</v>
      </c>
      <c r="F127" s="56">
        <f t="shared" si="10"/>
        <v>-1.0204789177380991E-2</v>
      </c>
    </row>
    <row r="128" spans="1:6" ht="15.75" x14ac:dyDescent="0.25">
      <c r="A128" s="51" t="s">
        <v>114</v>
      </c>
      <c r="B128" s="52">
        <v>2.9712113024999997E-2</v>
      </c>
      <c r="C128" s="53">
        <f t="shared" si="8"/>
        <v>1.4580032077416729E-4</v>
      </c>
      <c r="D128" s="63">
        <v>0.26157051895238093</v>
      </c>
      <c r="E128" s="55">
        <f t="shared" si="9"/>
        <v>8.0791071860384809E-4</v>
      </c>
      <c r="F128" s="56">
        <f t="shared" si="10"/>
        <v>0.23185840592738094</v>
      </c>
    </row>
    <row r="129" spans="1:6" ht="15.75" x14ac:dyDescent="0.25">
      <c r="A129" s="51" t="s">
        <v>106</v>
      </c>
      <c r="B129" s="52">
        <v>0.34844642950000004</v>
      </c>
      <c r="C129" s="53">
        <f t="shared" si="8"/>
        <v>1.709861602605198E-3</v>
      </c>
      <c r="D129" s="63">
        <v>0.16747968214285713</v>
      </c>
      <c r="E129" s="55">
        <f t="shared" si="9"/>
        <v>5.1729312192178966E-4</v>
      </c>
      <c r="F129" s="56">
        <f t="shared" si="10"/>
        <v>-0.18096674735714291</v>
      </c>
    </row>
    <row r="130" spans="1:6" ht="15.75" x14ac:dyDescent="0.25">
      <c r="A130" s="51" t="s">
        <v>120</v>
      </c>
      <c r="B130" s="52">
        <v>5.9520635499999992E-3</v>
      </c>
      <c r="C130" s="53">
        <f t="shared" si="8"/>
        <v>2.9207373239595731E-5</v>
      </c>
      <c r="D130" s="63">
        <v>0.12441107257142857</v>
      </c>
      <c r="E130" s="55">
        <f t="shared" si="9"/>
        <v>3.8426746043867741E-4</v>
      </c>
      <c r="F130" s="56">
        <f t="shared" si="10"/>
        <v>0.11845900902142857</v>
      </c>
    </row>
    <row r="131" spans="1:6" ht="15.75" x14ac:dyDescent="0.25">
      <c r="A131" s="51" t="s">
        <v>119</v>
      </c>
      <c r="B131" s="52">
        <v>9.6593562000000001E-3</v>
      </c>
      <c r="C131" s="53">
        <f t="shared" si="8"/>
        <v>4.7399430368582532E-5</v>
      </c>
      <c r="D131" s="63">
        <v>0.11792091552380954</v>
      </c>
      <c r="E131" s="55">
        <f t="shared" si="9"/>
        <v>3.6422136554543639E-4</v>
      </c>
      <c r="F131" s="56">
        <f t="shared" si="10"/>
        <v>0.10826155932380954</v>
      </c>
    </row>
    <row r="132" spans="1:6" ht="15.75" x14ac:dyDescent="0.25">
      <c r="A132" s="51" t="s">
        <v>116</v>
      </c>
      <c r="B132" s="52">
        <v>1.9950000000000002E-2</v>
      </c>
      <c r="C132" s="53">
        <f t="shared" si="8"/>
        <v>9.7896652351760419E-5</v>
      </c>
      <c r="D132" s="63">
        <v>8.1544163095238098E-2</v>
      </c>
      <c r="E132" s="55">
        <f t="shared" si="9"/>
        <v>2.5186478838701531E-4</v>
      </c>
      <c r="F132" s="56">
        <f t="shared" si="10"/>
        <v>6.1594163095238096E-2</v>
      </c>
    </row>
    <row r="133" spans="1:6" ht="15.75" x14ac:dyDescent="0.25">
      <c r="A133" s="51" t="s">
        <v>111</v>
      </c>
      <c r="B133" s="52">
        <v>5.2715127800000004E-2</v>
      </c>
      <c r="C133" s="53">
        <f t="shared" si="8"/>
        <v>2.5867842305339454E-4</v>
      </c>
      <c r="D133" s="63">
        <v>5.4544933761904758E-2</v>
      </c>
      <c r="E133" s="55">
        <f t="shared" si="9"/>
        <v>1.684724899743089E-4</v>
      </c>
      <c r="F133" s="56">
        <f t="shared" si="10"/>
        <v>1.8298059619047541E-3</v>
      </c>
    </row>
    <row r="134" spans="1:6" ht="15.75" x14ac:dyDescent="0.25">
      <c r="A134" s="51" t="s">
        <v>117</v>
      </c>
      <c r="B134" s="52">
        <v>1.406573945E-2</v>
      </c>
      <c r="C134" s="53">
        <f t="shared" si="8"/>
        <v>6.9021995238450709E-5</v>
      </c>
      <c r="D134" s="63">
        <v>3.6552474047619042E-2</v>
      </c>
      <c r="E134" s="55">
        <f t="shared" si="9"/>
        <v>1.1289932708332689E-4</v>
      </c>
      <c r="F134" s="56">
        <f t="shared" si="10"/>
        <v>2.2486734597619042E-2</v>
      </c>
    </row>
    <row r="135" spans="1:6" ht="15.75" x14ac:dyDescent="0.25">
      <c r="A135" s="51" t="s">
        <v>108</v>
      </c>
      <c r="B135" s="52">
        <v>0.25030175770000002</v>
      </c>
      <c r="C135" s="53">
        <f t="shared" si="8"/>
        <v>1.228255847448194E-3</v>
      </c>
      <c r="D135" s="63">
        <v>2.7561653619047617E-2</v>
      </c>
      <c r="E135" s="55">
        <f t="shared" si="9"/>
        <v>8.5129453695540126E-5</v>
      </c>
      <c r="F135" s="56">
        <f t="shared" si="10"/>
        <v>-0.22274010408095241</v>
      </c>
    </row>
    <row r="136" spans="1:6" ht="15.75" x14ac:dyDescent="0.25">
      <c r="A136" s="51" t="s">
        <v>118</v>
      </c>
      <c r="B136" s="52">
        <v>1.0185786E-2</v>
      </c>
      <c r="C136" s="53">
        <f t="shared" si="8"/>
        <v>4.9982674234156811E-5</v>
      </c>
      <c r="D136" s="63">
        <v>2.1542077285714285E-2</v>
      </c>
      <c r="E136" s="55">
        <f t="shared" si="9"/>
        <v>6.6536837598619005E-5</v>
      </c>
      <c r="F136" s="56">
        <f t="shared" si="10"/>
        <v>1.1356291285714285E-2</v>
      </c>
    </row>
    <row r="137" spans="1:6" ht="15.75" x14ac:dyDescent="0.25">
      <c r="A137" s="51" t="s">
        <v>113</v>
      </c>
      <c r="B137" s="52">
        <v>3.5626396500000004E-2</v>
      </c>
      <c r="C137" s="53">
        <f t="shared" si="8"/>
        <v>1.7482230339380825E-4</v>
      </c>
      <c r="D137" s="63">
        <v>1.3860689666666667E-2</v>
      </c>
      <c r="E137" s="55">
        <f t="shared" si="9"/>
        <v>4.2811398600238422E-5</v>
      </c>
      <c r="F137" s="56">
        <f t="shared" si="10"/>
        <v>-2.1765706833333336E-2</v>
      </c>
    </row>
    <row r="138" spans="1:6" ht="15.75" x14ac:dyDescent="0.25">
      <c r="A138" s="51" t="s">
        <v>115</v>
      </c>
      <c r="B138" s="52">
        <v>2.5941706050000003E-2</v>
      </c>
      <c r="C138" s="53">
        <f t="shared" si="8"/>
        <v>1.272985553177148E-4</v>
      </c>
      <c r="D138" s="63">
        <v>1.2080893238095239E-2</v>
      </c>
      <c r="E138" s="55">
        <f t="shared" si="9"/>
        <v>3.7314155954795345E-5</v>
      </c>
      <c r="F138" s="56">
        <f t="shared" si="10"/>
        <v>-1.3860812811904764E-2</v>
      </c>
    </row>
    <row r="139" spans="1:6" ht="15.75" x14ac:dyDescent="0.25">
      <c r="A139" s="51" t="s">
        <v>109</v>
      </c>
      <c r="B139" s="52">
        <v>8.0873985200000012E-2</v>
      </c>
      <c r="C139" s="53">
        <f t="shared" si="8"/>
        <v>3.9685676257773523E-4</v>
      </c>
      <c r="D139" s="63">
        <v>6.499844380952381E-3</v>
      </c>
      <c r="E139" s="55">
        <f t="shared" si="9"/>
        <v>2.0076016080330612E-5</v>
      </c>
      <c r="F139" s="56">
        <f t="shared" si="10"/>
        <v>-7.4374140819047627E-2</v>
      </c>
    </row>
    <row r="140" spans="1:6" ht="15.75" x14ac:dyDescent="0.25">
      <c r="A140" s="51" t="s">
        <v>123</v>
      </c>
      <c r="B140" s="52">
        <v>8.4898290000000006E-4</v>
      </c>
      <c r="C140" s="53">
        <f t="shared" si="8"/>
        <v>4.166044301448089E-6</v>
      </c>
      <c r="D140" s="63">
        <v>6.301781476190477E-3</v>
      </c>
      <c r="E140" s="55">
        <f t="shared" si="9"/>
        <v>1.9464260809301438E-5</v>
      </c>
      <c r="F140" s="56">
        <f t="shared" si="10"/>
        <v>5.4527985761904773E-3</v>
      </c>
    </row>
    <row r="141" spans="1:6" ht="15.75" x14ac:dyDescent="0.25">
      <c r="A141" s="51" t="s">
        <v>112</v>
      </c>
      <c r="B141" s="52">
        <v>4.9698600124999999E-2</v>
      </c>
      <c r="C141" s="53">
        <f t="shared" si="8"/>
        <v>2.4387601898778353E-4</v>
      </c>
      <c r="D141" s="63">
        <v>4.9965437142857148E-3</v>
      </c>
      <c r="E141" s="55">
        <f t="shared" si="9"/>
        <v>1.5432783629102357E-5</v>
      </c>
      <c r="F141" s="56">
        <f t="shared" si="10"/>
        <v>-4.4702056410714286E-2</v>
      </c>
    </row>
    <row r="142" spans="1:6" ht="15.75" x14ac:dyDescent="0.25">
      <c r="A142" s="51" t="s">
        <v>124</v>
      </c>
      <c r="B142" s="52"/>
      <c r="C142" s="53">
        <f t="shared" si="8"/>
        <v>0</v>
      </c>
      <c r="D142" s="63">
        <v>4.6859299999999996E-3</v>
      </c>
      <c r="E142" s="55">
        <f t="shared" si="9"/>
        <v>1.4473393594927795E-5</v>
      </c>
      <c r="F142" s="56">
        <f t="shared" si="10"/>
        <v>4.6859299999999996E-3</v>
      </c>
    </row>
    <row r="143" spans="1:6" ht="15.75" x14ac:dyDescent="0.25">
      <c r="A143" s="51" t="s">
        <v>121</v>
      </c>
      <c r="B143" s="52">
        <v>4.2120479499999997E-3</v>
      </c>
      <c r="C143" s="53">
        <f t="shared" si="8"/>
        <v>2.0668942047623814E-5</v>
      </c>
      <c r="D143" s="63">
        <v>3.5342261904761905E-3</v>
      </c>
      <c r="E143" s="55">
        <f t="shared" si="9"/>
        <v>1.0916135475404917E-5</v>
      </c>
      <c r="F143" s="56">
        <f t="shared" si="10"/>
        <v>-6.7782175952380919E-4</v>
      </c>
    </row>
    <row r="144" spans="1:6" ht="15.75" x14ac:dyDescent="0.25">
      <c r="A144" s="51" t="s">
        <v>125</v>
      </c>
      <c r="B144" s="52"/>
      <c r="C144" s="53">
        <f t="shared" si="8"/>
        <v>0</v>
      </c>
      <c r="D144" s="63">
        <v>2.6017747142857142E-3</v>
      </c>
      <c r="E144" s="55">
        <f t="shared" si="9"/>
        <v>8.0360802413155882E-6</v>
      </c>
      <c r="F144" s="56">
        <f t="shared" si="10"/>
        <v>2.6017747142857142E-3</v>
      </c>
    </row>
    <row r="145" spans="1:8" ht="15.75" x14ac:dyDescent="0.25">
      <c r="A145" s="51" t="s">
        <v>110</v>
      </c>
      <c r="B145" s="52">
        <v>5.4816102550000002E-2</v>
      </c>
      <c r="C145" s="53">
        <f t="shared" si="8"/>
        <v>2.6898811702334827E-4</v>
      </c>
      <c r="D145" s="63">
        <v>2.0540272857142859E-3</v>
      </c>
      <c r="E145" s="55">
        <f t="shared" si="9"/>
        <v>6.3442572468782238E-6</v>
      </c>
      <c r="F145" s="56">
        <f t="shared" si="10"/>
        <v>-5.2762075264285717E-2</v>
      </c>
    </row>
    <row r="146" spans="1:8" ht="15.75" x14ac:dyDescent="0.25">
      <c r="A146" s="57" t="s">
        <v>122</v>
      </c>
      <c r="B146" s="58">
        <v>3.77074855E-3</v>
      </c>
      <c r="C146" s="59">
        <v>3.1502452656488238E-5</v>
      </c>
      <c r="D146" s="64">
        <v>1.3366940952380952E-3</v>
      </c>
      <c r="E146" s="61">
        <v>0</v>
      </c>
      <c r="F146" s="62">
        <v>-3.77074855E-3</v>
      </c>
    </row>
    <row r="152" spans="1:8" ht="15.75" x14ac:dyDescent="0.25">
      <c r="A152" s="1"/>
      <c r="B152" s="6" t="s">
        <v>126</v>
      </c>
      <c r="C152" s="1"/>
      <c r="D152" s="1"/>
      <c r="E152" s="1"/>
      <c r="F152" s="1"/>
      <c r="G152" s="1"/>
      <c r="H152" s="1"/>
    </row>
    <row r="153" spans="1:8" ht="15.75" x14ac:dyDescent="0.25">
      <c r="A153" s="1"/>
      <c r="B153" s="1"/>
      <c r="C153" s="1"/>
      <c r="D153" s="1"/>
      <c r="E153" s="1"/>
      <c r="F153" s="1"/>
      <c r="G153" s="1"/>
      <c r="H153" s="1"/>
    </row>
    <row r="154" spans="1:8" ht="47.25" x14ac:dyDescent="0.25">
      <c r="A154" s="76">
        <v>2025</v>
      </c>
      <c r="B154" s="77" t="s">
        <v>127</v>
      </c>
      <c r="C154" s="78" t="s">
        <v>128</v>
      </c>
      <c r="D154" s="78" t="s">
        <v>129</v>
      </c>
      <c r="E154" s="78" t="s">
        <v>130</v>
      </c>
      <c r="F154" s="78" t="s">
        <v>131</v>
      </c>
      <c r="G154" s="79" t="s">
        <v>132</v>
      </c>
      <c r="H154" s="80" t="s">
        <v>133</v>
      </c>
    </row>
    <row r="155" spans="1:8" ht="15.75" x14ac:dyDescent="0.25">
      <c r="A155" s="81" t="s">
        <v>27</v>
      </c>
      <c r="B155" s="82">
        <v>19.179188453999998</v>
      </c>
      <c r="C155" s="54">
        <v>0.10132076299999999</v>
      </c>
      <c r="D155" s="54">
        <v>6.495988144</v>
      </c>
      <c r="E155" s="54">
        <v>23.250630539999996</v>
      </c>
      <c r="F155" s="54">
        <v>1.2172677E-2</v>
      </c>
      <c r="G155" s="54">
        <v>31.913500318999997</v>
      </c>
      <c r="H155" s="83">
        <v>14.469866886</v>
      </c>
    </row>
    <row r="156" spans="1:8" ht="15.75" x14ac:dyDescent="0.25">
      <c r="A156" s="81" t="s">
        <v>134</v>
      </c>
      <c r="B156" s="82">
        <v>77.986142555000001</v>
      </c>
      <c r="C156" s="54">
        <v>8.1693385199999984</v>
      </c>
      <c r="D156" s="54">
        <v>127.845917039</v>
      </c>
      <c r="E156" s="54">
        <v>24.749510025999999</v>
      </c>
      <c r="F156" s="54">
        <v>0.12126940500000001</v>
      </c>
      <c r="G156" s="54">
        <v>90.730538314</v>
      </c>
      <c r="H156" s="83">
        <v>55.761932114999993</v>
      </c>
    </row>
    <row r="157" spans="1:8" ht="15.75" x14ac:dyDescent="0.25">
      <c r="A157" s="81" t="s">
        <v>28</v>
      </c>
      <c r="B157" s="82">
        <v>207.29631773100002</v>
      </c>
      <c r="C157" s="54">
        <v>2.1068164189999998</v>
      </c>
      <c r="D157" s="54">
        <v>0.39221251800000001</v>
      </c>
      <c r="E157" s="54">
        <v>3.9299254599999998</v>
      </c>
      <c r="F157" s="54">
        <v>0</v>
      </c>
      <c r="G157" s="54">
        <v>6.3235209469999996</v>
      </c>
      <c r="H157" s="83">
        <v>31.207784117999999</v>
      </c>
    </row>
    <row r="158" spans="1:8" ht="15.75" x14ac:dyDescent="0.25">
      <c r="A158" s="81" t="s">
        <v>135</v>
      </c>
      <c r="B158" s="82">
        <v>0.227937898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83">
        <v>0</v>
      </c>
    </row>
    <row r="159" spans="1:8" ht="15.75" x14ac:dyDescent="0.25">
      <c r="A159" s="81" t="s">
        <v>136</v>
      </c>
      <c r="B159" s="82">
        <v>113.895627701</v>
      </c>
      <c r="C159" s="54">
        <v>7.5629925010000001</v>
      </c>
      <c r="D159" s="54">
        <v>293.10642540800001</v>
      </c>
      <c r="E159" s="54">
        <v>44.498683498999995</v>
      </c>
      <c r="F159" s="54">
        <v>10.82133728</v>
      </c>
      <c r="G159" s="54">
        <v>127.73967229899999</v>
      </c>
      <c r="H159" s="83">
        <v>27.819290891000001</v>
      </c>
    </row>
    <row r="160" spans="1:8" ht="15.75" x14ac:dyDescent="0.25">
      <c r="A160" s="84" t="s">
        <v>137</v>
      </c>
      <c r="B160" s="85">
        <v>617.288680699</v>
      </c>
      <c r="C160" s="60">
        <v>910.48951843999998</v>
      </c>
      <c r="D160" s="60">
        <v>1018.411524204</v>
      </c>
      <c r="E160" s="60">
        <v>292.15429076999999</v>
      </c>
      <c r="F160" s="60">
        <v>153.44698730200003</v>
      </c>
      <c r="G160" s="60">
        <v>857.81281536099993</v>
      </c>
      <c r="H160" s="86">
        <v>95.985877164000001</v>
      </c>
    </row>
  </sheetData>
  <mergeCells count="11">
    <mergeCell ref="A116:A117"/>
    <mergeCell ref="B116:C116"/>
    <mergeCell ref="D116:E116"/>
    <mergeCell ref="F4:G4"/>
    <mergeCell ref="I4:J4"/>
    <mergeCell ref="A45:A46"/>
    <mergeCell ref="B45:C45"/>
    <mergeCell ref="D45:E45"/>
    <mergeCell ref="A96:F96"/>
    <mergeCell ref="B4:C4"/>
    <mergeCell ref="D4:E4"/>
  </mergeCells>
  <pageMargins left="0.7" right="0.7" top="0.75" bottom="0.75" header="0.3" footer="0.3"/>
  <headerFooter>
    <oddHeader>&amp;R&amp;"Calibri"&amp;10&amp;K000000 BDF-PUBLIC&amp;1#_x000D_</oddHeader>
  </headerFooter>
  <ignoredErrors>
    <ignoredError sqref="C47:D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VASLIER Gregory (DGSEI DBDP)</dc:creator>
  <cp:lastModifiedBy>VASLIER Gregory (DGSEI DBDP)</cp:lastModifiedBy>
  <dcterms:created xsi:type="dcterms:W3CDTF">2025-09-25T07:48:11Z</dcterms:created>
  <dcterms:modified xsi:type="dcterms:W3CDTF">2025-09-26T08:12:43Z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fef43-cbb0-460a-b485-a24cc1f46ffe_Enabled">
    <vt:lpwstr>true</vt:lpwstr>
  </property>
  <property fmtid="{D5CDD505-2E9C-101B-9397-08002B2CF9AE}" pid="3" name="MSIP_Label_2bcfef43-cbb0-460a-b485-a24cc1f46ffe_SetDate">
    <vt:lpwstr>2025-09-25T08:28:40Z</vt:lpwstr>
  </property>
  <property fmtid="{D5CDD505-2E9C-101B-9397-08002B2CF9AE}" pid="4" name="MSIP_Label_2bcfef43-cbb0-460a-b485-a24cc1f46ffe_Method">
    <vt:lpwstr>Privileged</vt:lpwstr>
  </property>
  <property fmtid="{D5CDD505-2E9C-101B-9397-08002B2CF9AE}" pid="5" name="MSIP_Label_2bcfef43-cbb0-460a-b485-a24cc1f46ffe_Name">
    <vt:lpwstr>BDF-Public</vt:lpwstr>
  </property>
  <property fmtid="{D5CDD505-2E9C-101B-9397-08002B2CF9AE}" pid="6" name="MSIP_Label_2bcfef43-cbb0-460a-b485-a24cc1f46ffe_SiteId">
    <vt:lpwstr>e6599448-62a0-418e-8930-d00d8d5682c2</vt:lpwstr>
  </property>
  <property fmtid="{D5CDD505-2E9C-101B-9397-08002B2CF9AE}" pid="7" name="MSIP_Label_2bcfef43-cbb0-460a-b485-a24cc1f46ffe_ActionId">
    <vt:lpwstr>505fc073-8aa5-4b4a-8947-79e0475ca8ca</vt:lpwstr>
  </property>
  <property fmtid="{D5CDD505-2E9C-101B-9397-08002B2CF9AE}" pid="8" name="MSIP_Label_2bcfef43-cbb0-460a-b485-a24cc1f46ffe_ContentBits">
    <vt:lpwstr>1</vt:lpwstr>
  </property>
  <property fmtid="{D5CDD505-2E9C-101B-9397-08002B2CF9AE}" pid="9" name="MSIP_Label_2bcfef43-cbb0-460a-b485-a24cc1f46ffe_Tag">
    <vt:lpwstr>10, 0, 1, 1</vt:lpwstr>
  </property>
</Properties>
</file>